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Шаблон финмодели" sheetId="1" r:id="rId4"/>
  </sheets>
  <definedNames/>
  <calcPr/>
</workbook>
</file>

<file path=xl/sharedStrings.xml><?xml version="1.0" encoding="utf-8"?>
<sst xmlns="http://schemas.openxmlformats.org/spreadsheetml/2006/main" count="38" uniqueCount="37">
  <si>
    <t>IT MILANIY</t>
  </si>
  <si>
    <t>Автоматизация бизнес процессов
Внедрение CRM систем</t>
  </si>
  <si>
    <t>Бесплатная консультация</t>
  </si>
  <si>
    <t xml:space="preserve"> Месяцы</t>
  </si>
  <si>
    <t>Итого за год</t>
  </si>
  <si>
    <t>Инвестиции</t>
  </si>
  <si>
    <t>1.500.000₸</t>
  </si>
  <si>
    <t>600.000₸</t>
  </si>
  <si>
    <t xml:space="preserve"> </t>
  </si>
  <si>
    <t>Доходы</t>
  </si>
  <si>
    <t>Кол-во посетителей на сайте</t>
  </si>
  <si>
    <t>Конверсия в звонок, %</t>
  </si>
  <si>
    <t>Число звонков</t>
  </si>
  <si>
    <t>Конверсия в продажу, %</t>
  </si>
  <si>
    <t>Кол-во продаж</t>
  </si>
  <si>
    <t>Средний чек</t>
  </si>
  <si>
    <t>Издержки</t>
  </si>
  <si>
    <t>Переменные издержки</t>
  </si>
  <si>
    <t>Затраты на материалы</t>
  </si>
  <si>
    <t>Себестоимость на 1 изделие</t>
  </si>
  <si>
    <t>Зарплата (сдельная)</t>
  </si>
  <si>
    <t>Процент зарплаты от выручки, %</t>
  </si>
  <si>
    <t>Налог (6%)</t>
  </si>
  <si>
    <t>Итого переменные издержки</t>
  </si>
  <si>
    <t>Постоянные издержки</t>
  </si>
  <si>
    <t>Аренда</t>
  </si>
  <si>
    <t>Оклад</t>
  </si>
  <si>
    <t>Итого постоянные издержки</t>
  </si>
  <si>
    <t>Валовая прибыль</t>
  </si>
  <si>
    <t>Рентабельность по валовой прибыли, %</t>
  </si>
  <si>
    <t>EBITDA (операционная прибыль)</t>
  </si>
  <si>
    <t>Рентабельность по операционной прибыли, %</t>
  </si>
  <si>
    <t xml:space="preserve">Кредиты </t>
  </si>
  <si>
    <t>Налоги</t>
  </si>
  <si>
    <t>Амортизация</t>
  </si>
  <si>
    <t>Чистая прибыль</t>
  </si>
  <si>
    <t>Рентабельность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</si>
</sst>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&quot; &quot;yyyy"/>
    <numFmt numFmtId="165" formatCode="#,##0\ &quot;₽&quot;"/>
  </numFmts>
  <fonts count="22">
    <font>
      <sz val="10.0"/>
      <color rgb="FF000000"/>
      <name val="Calibri"/>
      <scheme val="minor"/>
    </font>
    <font>
      <b/>
      <u/>
      <sz val="28.0"/>
      <color rgb="FF000000"/>
      <name val="Arial"/>
    </font>
    <font>
      <b/>
      <sz val="12.0"/>
      <color rgb="FF000000"/>
      <name val="Arial"/>
    </font>
    <font>
      <b/>
      <u/>
      <sz val="12.0"/>
      <color rgb="FF0000FF"/>
      <name val="Arial"/>
    </font>
    <font>
      <color theme="1"/>
      <name val="Calibri"/>
      <scheme val="minor"/>
    </font>
    <font>
      <b/>
      <sz val="11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0.0"/>
      <color rgb="FF000000"/>
      <name val="Arial"/>
    </font>
    <font>
      <b/>
      <sz val="11.0"/>
      <color rgb="FF000000"/>
      <name val="Arial"/>
    </font>
    <font>
      <b/>
      <sz val="10.0"/>
      <color rgb="FF000000"/>
      <name val="Calibri"/>
      <scheme val="minor"/>
    </font>
    <font>
      <sz val="10.0"/>
      <color theme="1"/>
      <name val="Arial"/>
    </font>
    <font>
      <b/>
      <sz val="11.0"/>
      <color rgb="FFCC0000"/>
      <name val="Arial"/>
    </font>
    <font>
      <sz val="12.0"/>
      <color theme="1"/>
      <name val="Calibri"/>
      <scheme val="minor"/>
    </font>
    <font>
      <sz val="11.0"/>
      <color rgb="FF000000"/>
      <name val="Arial"/>
    </font>
    <font>
      <b/>
      <sz val="14.0"/>
      <color rgb="FF009AB1"/>
      <name val="Arial"/>
    </font>
    <font>
      <sz val="12.0"/>
      <color theme="1"/>
      <name val="Arial"/>
    </font>
    <font>
      <b/>
      <sz val="13.0"/>
      <color rgb="FF2E57DB"/>
      <name val="Arial"/>
    </font>
    <font>
      <b/>
      <sz val="14.0"/>
      <color rgb="FF2E57DB"/>
      <name val="Arial"/>
    </font>
    <font>
      <sz val="13.0"/>
      <color rgb="FF000000"/>
      <name val="Arial"/>
    </font>
    <font>
      <b/>
      <sz val="13.0"/>
      <color theme="1"/>
      <name val="Arial"/>
    </font>
    <font>
      <sz val="13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3AE7BC"/>
        <bgColor rgb="FF3AE7B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</fills>
  <borders count="9">
    <border/>
    <border>
      <left/>
      <right/>
      <top/>
      <bottom/>
    </border>
    <border>
      <left style="thin">
        <color rgb="FFFFFFFF"/>
      </left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</border>
    <border>
      <right style="thin">
        <color rgb="FFFFFFFF"/>
      </right>
    </border>
    <border>
      <left style="thin">
        <color rgb="FFFFFFFF"/>
      </left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7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wrapText="1"/>
    </xf>
    <xf borderId="0" fillId="2" fontId="2" numFmtId="0" xfId="0" applyAlignment="1" applyFill="1" applyFont="1">
      <alignment horizontal="center" readingOrder="0" vertical="center"/>
    </xf>
    <xf borderId="0" fillId="3" fontId="3" numFmtId="0" xfId="0" applyAlignment="1" applyFill="1" applyFont="1">
      <alignment horizontal="center" readingOrder="0" vertical="center"/>
    </xf>
    <xf borderId="0" fillId="2" fontId="2" numFmtId="0" xfId="0" applyAlignment="1" applyFont="1">
      <alignment readingOrder="0" vertical="center"/>
    </xf>
    <xf borderId="1" fillId="4" fontId="0" numFmtId="0" xfId="0" applyBorder="1" applyFill="1" applyFont="1"/>
    <xf borderId="0" fillId="0" fontId="4" numFmtId="0" xfId="0" applyAlignment="1" applyFont="1">
      <alignment shrinkToFit="0" wrapText="1"/>
    </xf>
    <xf borderId="0" fillId="0" fontId="4" numFmtId="0" xfId="0" applyFont="1"/>
    <xf borderId="0" fillId="0" fontId="0" numFmtId="0" xfId="0" applyFont="1"/>
    <xf borderId="0" fillId="0" fontId="5" numFmtId="0" xfId="0" applyAlignment="1" applyFont="1">
      <alignment horizontal="left" readingOrder="0" shrinkToFit="0" wrapText="1"/>
    </xf>
    <xf borderId="0" fillId="0" fontId="6" numFmtId="164" xfId="0" applyAlignment="1" applyFont="1" applyNumberFormat="1">
      <alignment horizontal="center" readingOrder="0"/>
    </xf>
    <xf borderId="0" fillId="0" fontId="7" numFmtId="0" xfId="0" applyFont="1"/>
    <xf borderId="0" fillId="0" fontId="6" numFmtId="0" xfId="0" applyAlignment="1" applyFont="1">
      <alignment horizontal="center"/>
    </xf>
    <xf borderId="0" fillId="0" fontId="8" numFmtId="0" xfId="0" applyAlignment="1" applyFont="1">
      <alignment shrinkToFit="0" wrapText="1"/>
    </xf>
    <xf borderId="0" fillId="0" fontId="8" numFmtId="0" xfId="0" applyFont="1"/>
    <xf borderId="0" fillId="5" fontId="0" numFmtId="0" xfId="0" applyFill="1" applyFont="1"/>
    <xf borderId="1" fillId="2" fontId="9" numFmtId="0" xfId="0" applyAlignment="1" applyBorder="1" applyFont="1">
      <alignment horizontal="left" readingOrder="0" shrinkToFit="0" vertical="center" wrapText="1"/>
    </xf>
    <xf borderId="1" fillId="2" fontId="5" numFmtId="165" xfId="0" applyAlignment="1" applyBorder="1" applyFont="1" applyNumberFormat="1">
      <alignment horizontal="right" readingOrder="0" vertical="center"/>
    </xf>
    <xf borderId="1" fillId="2" fontId="9" numFmtId="165" xfId="0" applyAlignment="1" applyBorder="1" applyFont="1" applyNumberFormat="1">
      <alignment horizontal="right" vertical="center"/>
    </xf>
    <xf borderId="1" fillId="2" fontId="9" numFmtId="165" xfId="0" applyAlignment="1" applyBorder="1" applyFont="1" applyNumberFormat="1">
      <alignment horizontal="right" readingOrder="0" vertical="center"/>
    </xf>
    <xf borderId="1" fillId="2" fontId="5" numFmtId="165" xfId="0" applyAlignment="1" applyBorder="1" applyFont="1" applyNumberFormat="1">
      <alignment vertical="center"/>
    </xf>
    <xf borderId="0" fillId="0" fontId="0" numFmtId="0" xfId="0" applyAlignment="1" applyFont="1">
      <alignment vertical="center"/>
    </xf>
    <xf borderId="0" fillId="0" fontId="8" numFmtId="0" xfId="0" applyAlignment="1" applyFont="1">
      <alignment shrinkToFit="0" vertical="center" wrapText="1"/>
    </xf>
    <xf borderId="0" fillId="0" fontId="8" numFmtId="0" xfId="0" applyAlignment="1" applyFont="1">
      <alignment vertical="center"/>
    </xf>
    <xf borderId="1" fillId="2" fontId="5" numFmtId="0" xfId="0" applyAlignment="1" applyBorder="1" applyFont="1">
      <alignment horizontal="left" readingOrder="0" shrinkToFit="0" vertical="center" wrapText="1"/>
    </xf>
    <xf borderId="1" fillId="2" fontId="5" numFmtId="165" xfId="0" applyAlignment="1" applyBorder="1" applyFont="1" applyNumberFormat="1">
      <alignment readingOrder="0" vertical="center"/>
    </xf>
    <xf borderId="1" fillId="0" fontId="10" numFmtId="0" xfId="0" applyAlignment="1" applyBorder="1" applyFont="1">
      <alignment vertical="center"/>
    </xf>
    <xf borderId="0" fillId="0" fontId="11" numFmtId="0" xfId="0" applyAlignment="1" applyFont="1">
      <alignment horizontal="left" readingOrder="0" shrinkToFit="0" vertical="center" wrapText="1"/>
    </xf>
    <xf borderId="0" fillId="0" fontId="11" numFmtId="3" xfId="0" applyAlignment="1" applyFont="1" applyNumberFormat="1">
      <alignment horizontal="right" vertical="center"/>
    </xf>
    <xf borderId="0" fillId="0" fontId="11" numFmtId="3" xfId="0" applyAlignment="1" applyFont="1" applyNumberFormat="1">
      <alignment vertical="center"/>
    </xf>
    <xf borderId="0" fillId="0" fontId="11" numFmtId="9" xfId="0" applyAlignment="1" applyFont="1" applyNumberFormat="1">
      <alignment horizontal="right" vertical="center"/>
    </xf>
    <xf borderId="0" fillId="0" fontId="6" numFmtId="0" xfId="0" applyAlignment="1" applyFont="1">
      <alignment horizontal="left" shrinkToFit="0" vertical="center" wrapText="1"/>
    </xf>
    <xf borderId="1" fillId="2" fontId="9" numFmtId="165" xfId="0" applyAlignment="1" applyBorder="1" applyFont="1" applyNumberFormat="1">
      <alignment vertical="center"/>
    </xf>
    <xf borderId="0" fillId="0" fontId="6" numFmtId="0" xfId="0" applyAlignment="1" applyFont="1">
      <alignment horizontal="left" readingOrder="0" shrinkToFit="0" vertical="center" wrapText="1"/>
    </xf>
    <xf borderId="0" fillId="0" fontId="11" numFmtId="3" xfId="0" applyAlignment="1" applyFont="1" applyNumberFormat="1">
      <alignment readingOrder="0" vertical="center"/>
    </xf>
    <xf borderId="0" fillId="0" fontId="8" numFmtId="3" xfId="0" applyAlignment="1" applyFont="1" applyNumberFormat="1">
      <alignment vertical="center"/>
    </xf>
    <xf borderId="0" fillId="0" fontId="8" numFmtId="9" xfId="0" applyAlignment="1" applyFont="1" applyNumberFormat="1">
      <alignment readingOrder="0" vertical="center"/>
    </xf>
    <xf borderId="0" fillId="0" fontId="7" numFmtId="3" xfId="0" applyAlignment="1" applyFont="1" applyNumberFormat="1">
      <alignment vertical="center"/>
    </xf>
    <xf borderId="0" fillId="0" fontId="6" numFmtId="3" xfId="0" applyAlignment="1" applyFont="1" applyNumberFormat="1">
      <alignment vertical="center"/>
    </xf>
    <xf borderId="0" fillId="0" fontId="7" numFmtId="0" xfId="0" applyAlignment="1" applyFont="1">
      <alignment horizontal="left" readingOrder="0" shrinkToFit="0" vertical="center" wrapText="1"/>
    </xf>
    <xf borderId="0" fillId="0" fontId="8" numFmtId="0" xfId="0" applyAlignment="1" applyFont="1">
      <alignment horizontal="left" readingOrder="0" shrinkToFit="0" vertical="center" wrapText="1"/>
    </xf>
    <xf borderId="0" fillId="0" fontId="8" numFmtId="3" xfId="0" applyAlignment="1" applyFont="1" applyNumberFormat="1">
      <alignment readingOrder="0" vertical="center"/>
    </xf>
    <xf borderId="0" fillId="0" fontId="7" numFmtId="3" xfId="0" applyAlignment="1" applyFont="1" applyNumberFormat="1">
      <alignment readingOrder="0" vertical="center"/>
    </xf>
    <xf borderId="0" fillId="0" fontId="8" numFmtId="9" xfId="0" applyAlignment="1" applyFont="1" applyNumberFormat="1">
      <alignment vertical="center"/>
    </xf>
    <xf borderId="0" fillId="0" fontId="8" numFmtId="3" xfId="0" applyFont="1" applyNumberFormat="1"/>
    <xf borderId="0" fillId="0" fontId="8" numFmtId="0" xfId="0" applyAlignment="1" applyFont="1">
      <alignment horizontal="left" shrinkToFit="0" vertical="center" wrapText="1"/>
    </xf>
    <xf borderId="0" fillId="6" fontId="12" numFmtId="165" xfId="0" applyAlignment="1" applyFill="1" applyFont="1" applyNumberFormat="1">
      <alignment vertical="center"/>
    </xf>
    <xf borderId="0" fillId="0" fontId="13" numFmtId="0" xfId="0" applyAlignment="1" applyFont="1">
      <alignment vertical="center"/>
    </xf>
    <xf borderId="1" fillId="2" fontId="14" numFmtId="0" xfId="0" applyAlignment="1" applyBorder="1" applyFont="1">
      <alignment vertical="center"/>
    </xf>
    <xf borderId="1" fillId="2" fontId="5" numFmtId="0" xfId="0" applyAlignment="1" applyBorder="1" applyFont="1">
      <alignment vertical="center"/>
    </xf>
    <xf borderId="1" fillId="2" fontId="8" numFmtId="0" xfId="0" applyAlignment="1" applyBorder="1" applyFont="1">
      <alignment vertical="center"/>
    </xf>
    <xf borderId="0" fillId="0" fontId="0" numFmtId="0" xfId="0" applyAlignment="1" applyFont="1">
      <alignment horizontal="left" shrinkToFit="0" wrapText="1"/>
    </xf>
    <xf borderId="0" fillId="5" fontId="15" numFmtId="0" xfId="0" applyAlignment="1" applyFont="1">
      <alignment horizontal="center" readingOrder="0" vertical="center"/>
    </xf>
    <xf borderId="0" fillId="5" fontId="15" numFmtId="0" xfId="0" applyAlignment="1" applyFont="1">
      <alignment horizontal="center" readingOrder="0" vertical="bottom"/>
    </xf>
    <xf borderId="0" fillId="0" fontId="0" numFmtId="3" xfId="0" applyFont="1" applyNumberFormat="1"/>
    <xf borderId="0" fillId="5" fontId="16" numFmtId="0" xfId="0" applyAlignment="1" applyFont="1">
      <alignment horizontal="center" readingOrder="0" shrinkToFit="0" vertical="bottom" wrapText="1"/>
    </xf>
    <xf borderId="2" fillId="5" fontId="17" numFmtId="0" xfId="0" applyAlignment="1" applyBorder="1" applyFont="1">
      <alignment horizontal="left" readingOrder="0" vertical="center"/>
    </xf>
    <xf borderId="0" fillId="5" fontId="18" numFmtId="0" xfId="0" applyAlignment="1" applyFont="1">
      <alignment horizontal="center" readingOrder="0" vertical="center"/>
    </xf>
    <xf borderId="3" fillId="5" fontId="16" numFmtId="0" xfId="0" applyAlignment="1" applyBorder="1" applyFont="1">
      <alignment horizontal="left" readingOrder="0" shrinkToFit="0" vertical="center" wrapText="1"/>
    </xf>
    <xf borderId="0" fillId="5" fontId="16" numFmtId="0" xfId="0" applyAlignment="1" applyFont="1">
      <alignment horizontal="left" readingOrder="0" shrinkToFit="0" vertical="center" wrapText="1"/>
    </xf>
    <xf borderId="4" fillId="5" fontId="16" numFmtId="0" xfId="0" applyAlignment="1" applyBorder="1" applyFont="1">
      <alignment horizontal="left" readingOrder="0" shrinkToFit="0" vertical="top" wrapText="1"/>
    </xf>
    <xf borderId="0" fillId="5" fontId="16" numFmtId="0" xfId="0" applyAlignment="1" applyFont="1">
      <alignment horizontal="center" readingOrder="0" shrinkToFit="0" vertical="top" wrapText="1"/>
    </xf>
    <xf borderId="0" fillId="5" fontId="19" numFmtId="0" xfId="0" applyAlignment="1" applyFont="1">
      <alignment horizontal="center" readingOrder="0" shrinkToFit="0" vertical="center" wrapText="1"/>
    </xf>
    <xf borderId="5" fillId="5" fontId="20" numFmtId="0" xfId="0" applyAlignment="1" applyBorder="1" applyFont="1">
      <alignment horizontal="left" readingOrder="0" shrinkToFit="0" vertical="top" wrapText="1"/>
    </xf>
    <xf borderId="0" fillId="5" fontId="20" numFmtId="0" xfId="0" applyAlignment="1" applyFont="1">
      <alignment horizontal="center" readingOrder="0" shrinkToFit="0" vertical="top" wrapText="1"/>
    </xf>
    <xf borderId="0" fillId="5" fontId="21" numFmtId="0" xfId="0" applyAlignment="1" applyFont="1">
      <alignment horizontal="center" readingOrder="0" vertical="center"/>
    </xf>
    <xf borderId="6" fillId="5" fontId="16" numFmtId="0" xfId="0" applyAlignment="1" applyBorder="1" applyFont="1">
      <alignment horizontal="center" readingOrder="0" shrinkToFit="0" vertical="bottom" wrapText="1"/>
    </xf>
    <xf borderId="6" fillId="5" fontId="21" numFmtId="0" xfId="0" applyAlignment="1" applyBorder="1" applyFont="1">
      <alignment horizontal="center" readingOrder="0" vertical="center"/>
    </xf>
    <xf borderId="7" fillId="5" fontId="20" numFmtId="0" xfId="0" applyAlignment="1" applyBorder="1" applyFont="1">
      <alignment horizontal="center" readingOrder="0" shrinkToFit="0" vertical="top" wrapText="1"/>
    </xf>
    <xf borderId="6" fillId="5" fontId="20" numFmtId="0" xfId="0" applyAlignment="1" applyBorder="1" applyFont="1">
      <alignment horizontal="center" readingOrder="0" shrinkToFit="0" vertical="top" wrapText="1"/>
    </xf>
    <xf borderId="8" fillId="5" fontId="16" numFmtId="0" xfId="0" applyAlignment="1" applyBorder="1" applyFont="1">
      <alignment horizontal="center" readingOrder="0" shrinkToFit="0" vertical="bottom" wrapText="1"/>
    </xf>
    <xf borderId="8" fillId="5" fontId="21" numFmtId="0" xfId="0" applyAlignment="1" applyBorder="1" applyFont="1">
      <alignment horizontal="center" readingOrder="0" vertical="center"/>
    </xf>
    <xf borderId="0" fillId="0" fontId="0" numFmtId="0" xfId="0" applyAlignment="1" applyFont="1">
      <alignment shrinkToFit="0" wrapText="1"/>
    </xf>
    <xf borderId="0" fillId="5" fontId="16" numFmtId="0" xfId="0" applyAlignment="1" applyFont="1">
      <alignment horizontal="left" readingOrder="0" shrinkToFit="0" vertical="bottom" wrapText="1"/>
    </xf>
  </cellXfs>
  <cellStyles count="1">
    <cellStyle xfId="0" name="Normal" builtinId="0"/>
  </cellStyles>
  <dxfs count="3"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38761D"/>
      </font>
      <fill>
        <patternFill patternType="solid">
          <fgColor rgb="FFB7E1CD"/>
          <bgColor rgb="FFB7E1CD"/>
        </patternFill>
      </fill>
      <border/>
    </dxf>
    <dxf>
      <font>
        <color rgb="FFCC0000"/>
      </font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itmilaniy.kz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4.43" defaultRowHeight="15.0"/>
  <cols>
    <col customWidth="1" min="1" max="1" width="40.57"/>
    <col customWidth="1" min="2" max="2" width="15.29"/>
    <col customWidth="1" min="3" max="13" width="13.71"/>
    <col customWidth="1" min="14" max="14" width="3.71"/>
    <col customWidth="1" min="15" max="15" width="13.71"/>
    <col customWidth="1" min="16" max="17" width="14.43"/>
  </cols>
  <sheetData>
    <row r="1" ht="30.75" customHeight="1">
      <c r="A1" s="1" t="s">
        <v>0</v>
      </c>
      <c r="B1" s="2" t="s">
        <v>1</v>
      </c>
      <c r="H1" s="3" t="s">
        <v>2</v>
      </c>
      <c r="K1" s="4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.5" customHeight="1">
      <c r="A2" s="6"/>
      <c r="B2" s="7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18.75" customHeight="1">
      <c r="A3" s="9" t="s">
        <v>3</v>
      </c>
      <c r="B3" s="10">
        <v>45292.0</v>
      </c>
      <c r="C3" s="10">
        <f t="shared" ref="C3:M3" si="1">EDATE(B3,1)</f>
        <v>45323</v>
      </c>
      <c r="D3" s="10">
        <f t="shared" si="1"/>
        <v>45352</v>
      </c>
      <c r="E3" s="10">
        <f t="shared" si="1"/>
        <v>45383</v>
      </c>
      <c r="F3" s="10">
        <f t="shared" si="1"/>
        <v>45413</v>
      </c>
      <c r="G3" s="10">
        <f t="shared" si="1"/>
        <v>45444</v>
      </c>
      <c r="H3" s="10">
        <f t="shared" si="1"/>
        <v>45474</v>
      </c>
      <c r="I3" s="10">
        <f t="shared" si="1"/>
        <v>45505</v>
      </c>
      <c r="J3" s="10">
        <f t="shared" si="1"/>
        <v>45536</v>
      </c>
      <c r="K3" s="10">
        <f t="shared" si="1"/>
        <v>45566</v>
      </c>
      <c r="L3" s="10">
        <f t="shared" si="1"/>
        <v>45597</v>
      </c>
      <c r="M3" s="10">
        <f t="shared" si="1"/>
        <v>45627</v>
      </c>
      <c r="N3" s="11"/>
      <c r="O3" s="12" t="s">
        <v>4</v>
      </c>
      <c r="P3" s="8"/>
      <c r="U3" s="8"/>
      <c r="V3" s="8"/>
      <c r="W3" s="8"/>
      <c r="X3" s="8"/>
      <c r="Y3" s="8"/>
      <c r="Z3" s="8"/>
    </row>
    <row r="4" ht="9.75" customHeight="1">
      <c r="A4" s="13"/>
      <c r="B4" s="14"/>
      <c r="N4" s="14"/>
      <c r="O4" s="14"/>
      <c r="P4" s="15"/>
      <c r="U4" s="8"/>
      <c r="V4" s="8"/>
      <c r="W4" s="8"/>
      <c r="X4" s="8"/>
      <c r="Y4" s="8"/>
      <c r="Z4" s="8"/>
    </row>
    <row r="5" ht="17.25" customHeight="1">
      <c r="A5" s="16" t="s">
        <v>5</v>
      </c>
      <c r="B5" s="17" t="s">
        <v>6</v>
      </c>
      <c r="C5" s="18"/>
      <c r="D5" s="18"/>
      <c r="E5" s="19" t="s">
        <v>7</v>
      </c>
      <c r="F5" s="19"/>
      <c r="G5" s="19"/>
      <c r="H5" s="18"/>
      <c r="I5" s="18"/>
      <c r="J5" s="18"/>
      <c r="K5" s="18"/>
      <c r="L5" s="18"/>
      <c r="M5" s="18"/>
      <c r="N5" s="14"/>
      <c r="O5" s="20">
        <f>SUM(B5:M5)</f>
        <v>0</v>
      </c>
      <c r="U5" s="21"/>
      <c r="V5" s="21"/>
      <c r="W5" s="21"/>
      <c r="X5" s="21"/>
      <c r="Y5" s="21"/>
      <c r="Z5" s="21"/>
    </row>
    <row r="6" ht="17.25" customHeight="1">
      <c r="A6" s="22"/>
      <c r="B6" s="23" t="s">
        <v>8</v>
      </c>
      <c r="N6" s="14"/>
      <c r="O6" s="23"/>
      <c r="U6" s="21"/>
      <c r="V6" s="21"/>
      <c r="W6" s="21"/>
      <c r="X6" s="21"/>
      <c r="Y6" s="21"/>
      <c r="Z6" s="21"/>
    </row>
    <row r="7" ht="17.25" customHeight="1">
      <c r="A7" s="24" t="s">
        <v>9</v>
      </c>
      <c r="B7" s="25">
        <v>500000.0</v>
      </c>
      <c r="C7" s="25">
        <v>1000000.0</v>
      </c>
      <c r="D7" s="25">
        <v>1500000.0</v>
      </c>
      <c r="E7" s="25">
        <v>2500000.0</v>
      </c>
      <c r="F7" s="25">
        <v>3500000.0</v>
      </c>
      <c r="G7" s="25">
        <v>4500000.0</v>
      </c>
      <c r="H7" s="25">
        <v>5500000.0</v>
      </c>
      <c r="I7" s="25">
        <v>6500000.0</v>
      </c>
      <c r="J7" s="25">
        <v>7000000.0</v>
      </c>
      <c r="K7" s="25">
        <v>8000000.0</v>
      </c>
      <c r="L7" s="25">
        <v>9000000.0</v>
      </c>
      <c r="M7" s="25">
        <v>1.2E7</v>
      </c>
      <c r="N7" s="14"/>
      <c r="O7" s="20">
        <f t="shared" ref="O7:O8" si="3">SUM(B7:M7)</f>
        <v>61500000</v>
      </c>
      <c r="U7" s="26"/>
      <c r="V7" s="26"/>
      <c r="W7" s="26"/>
      <c r="X7" s="26"/>
      <c r="Y7" s="26"/>
      <c r="Z7" s="26"/>
    </row>
    <row r="8" ht="17.25" customHeight="1">
      <c r="A8" s="27" t="s">
        <v>10</v>
      </c>
      <c r="B8" s="28">
        <v>2000.0</v>
      </c>
      <c r="C8" s="28">
        <f t="shared" ref="C8:M8" si="2">B8+2000</f>
        <v>4000</v>
      </c>
      <c r="D8" s="28">
        <f t="shared" si="2"/>
        <v>6000</v>
      </c>
      <c r="E8" s="28">
        <f t="shared" si="2"/>
        <v>8000</v>
      </c>
      <c r="F8" s="28">
        <f t="shared" si="2"/>
        <v>10000</v>
      </c>
      <c r="G8" s="28">
        <f t="shared" si="2"/>
        <v>12000</v>
      </c>
      <c r="H8" s="28">
        <f t="shared" si="2"/>
        <v>14000</v>
      </c>
      <c r="I8" s="28">
        <f t="shared" si="2"/>
        <v>16000</v>
      </c>
      <c r="J8" s="28">
        <f t="shared" si="2"/>
        <v>18000</v>
      </c>
      <c r="K8" s="28">
        <f t="shared" si="2"/>
        <v>20000</v>
      </c>
      <c r="L8" s="28">
        <f t="shared" si="2"/>
        <v>22000</v>
      </c>
      <c r="M8" s="28">
        <f t="shared" si="2"/>
        <v>24000</v>
      </c>
      <c r="N8" s="14"/>
      <c r="O8" s="29">
        <f t="shared" si="3"/>
        <v>156000</v>
      </c>
      <c r="U8" s="21"/>
      <c r="V8" s="21"/>
      <c r="W8" s="21"/>
      <c r="X8" s="21"/>
      <c r="Y8" s="21"/>
      <c r="Z8" s="21"/>
    </row>
    <row r="9" ht="17.25" customHeight="1">
      <c r="A9" s="27" t="s">
        <v>11</v>
      </c>
      <c r="B9" s="30">
        <v>0.01</v>
      </c>
      <c r="C9" s="30">
        <v>0.01</v>
      </c>
      <c r="D9" s="30">
        <v>0.01</v>
      </c>
      <c r="E9" s="30">
        <v>0.02</v>
      </c>
      <c r="F9" s="30">
        <v>0.02</v>
      </c>
      <c r="G9" s="30">
        <v>0.02</v>
      </c>
      <c r="H9" s="30">
        <v>0.03</v>
      </c>
      <c r="I9" s="30">
        <v>0.03</v>
      </c>
      <c r="J9" s="30">
        <f>I9</f>
        <v>0.03</v>
      </c>
      <c r="K9" s="30">
        <v>0.04</v>
      </c>
      <c r="L9" s="30">
        <v>0.04</v>
      </c>
      <c r="M9" s="30">
        <v>0.04</v>
      </c>
      <c r="N9" s="14"/>
      <c r="O9" s="23"/>
      <c r="U9" s="21"/>
      <c r="V9" s="21"/>
      <c r="W9" s="21"/>
      <c r="X9" s="21"/>
      <c r="Y9" s="21"/>
      <c r="Z9" s="21"/>
    </row>
    <row r="10" ht="17.25" customHeight="1">
      <c r="A10" s="27" t="s">
        <v>12</v>
      </c>
      <c r="B10" s="28">
        <f t="shared" ref="B10:M10" si="4">B8*B9</f>
        <v>20</v>
      </c>
      <c r="C10" s="28">
        <f t="shared" si="4"/>
        <v>40</v>
      </c>
      <c r="D10" s="28">
        <f t="shared" si="4"/>
        <v>60</v>
      </c>
      <c r="E10" s="28">
        <f t="shared" si="4"/>
        <v>160</v>
      </c>
      <c r="F10" s="28">
        <f t="shared" si="4"/>
        <v>200</v>
      </c>
      <c r="G10" s="28">
        <f t="shared" si="4"/>
        <v>240</v>
      </c>
      <c r="H10" s="28">
        <f t="shared" si="4"/>
        <v>420</v>
      </c>
      <c r="I10" s="28">
        <f t="shared" si="4"/>
        <v>480</v>
      </c>
      <c r="J10" s="28">
        <f t="shared" si="4"/>
        <v>540</v>
      </c>
      <c r="K10" s="28">
        <f t="shared" si="4"/>
        <v>800</v>
      </c>
      <c r="L10" s="28">
        <f t="shared" si="4"/>
        <v>880</v>
      </c>
      <c r="M10" s="28">
        <f t="shared" si="4"/>
        <v>960</v>
      </c>
      <c r="N10" s="14"/>
      <c r="O10" s="29">
        <f>SUM(B10:M10)</f>
        <v>4800</v>
      </c>
      <c r="U10" s="21"/>
      <c r="V10" s="21"/>
      <c r="W10" s="21"/>
      <c r="X10" s="21"/>
      <c r="Y10" s="21"/>
      <c r="Z10" s="21"/>
    </row>
    <row r="11" ht="17.25" customHeight="1">
      <c r="A11" s="27" t="s">
        <v>13</v>
      </c>
      <c r="B11" s="30">
        <v>0.1</v>
      </c>
      <c r="C11" s="30">
        <v>0.1</v>
      </c>
      <c r="D11" s="30">
        <v>0.1</v>
      </c>
      <c r="E11" s="30">
        <v>0.2</v>
      </c>
      <c r="F11" s="30">
        <v>0.2</v>
      </c>
      <c r="G11" s="30">
        <v>0.2</v>
      </c>
      <c r="H11" s="30">
        <v>0.3</v>
      </c>
      <c r="I11" s="30">
        <v>0.3</v>
      </c>
      <c r="J11" s="30">
        <v>0.3</v>
      </c>
      <c r="K11" s="30">
        <v>0.4</v>
      </c>
      <c r="L11" s="30">
        <v>0.4</v>
      </c>
      <c r="M11" s="30">
        <v>0.4</v>
      </c>
      <c r="N11" s="14"/>
      <c r="O11" s="23"/>
      <c r="U11" s="21"/>
      <c r="V11" s="21"/>
      <c r="W11" s="21"/>
      <c r="X11" s="21"/>
      <c r="Y11" s="21"/>
      <c r="Z11" s="21"/>
    </row>
    <row r="12" ht="17.25" customHeight="1">
      <c r="A12" s="27" t="s">
        <v>14</v>
      </c>
      <c r="B12" s="28">
        <f t="shared" ref="B12:M12" si="5">B10*B11</f>
        <v>2</v>
      </c>
      <c r="C12" s="28">
        <f t="shared" si="5"/>
        <v>4</v>
      </c>
      <c r="D12" s="28">
        <f t="shared" si="5"/>
        <v>6</v>
      </c>
      <c r="E12" s="28">
        <f t="shared" si="5"/>
        <v>32</v>
      </c>
      <c r="F12" s="28">
        <f t="shared" si="5"/>
        <v>40</v>
      </c>
      <c r="G12" s="28">
        <f t="shared" si="5"/>
        <v>48</v>
      </c>
      <c r="H12" s="28">
        <f t="shared" si="5"/>
        <v>126</v>
      </c>
      <c r="I12" s="28">
        <f t="shared" si="5"/>
        <v>144</v>
      </c>
      <c r="J12" s="28">
        <f t="shared" si="5"/>
        <v>162</v>
      </c>
      <c r="K12" s="28">
        <f t="shared" si="5"/>
        <v>320</v>
      </c>
      <c r="L12" s="28">
        <f t="shared" si="5"/>
        <v>352</v>
      </c>
      <c r="M12" s="28">
        <f t="shared" si="5"/>
        <v>384</v>
      </c>
      <c r="N12" s="14"/>
      <c r="O12" s="29">
        <f>SUM(B12:M12)</f>
        <v>1620</v>
      </c>
      <c r="U12" s="21"/>
      <c r="V12" s="21"/>
      <c r="W12" s="21"/>
      <c r="X12" s="21"/>
      <c r="Y12" s="21"/>
      <c r="Z12" s="21"/>
    </row>
    <row r="13" ht="17.25" customHeight="1">
      <c r="A13" s="27" t="s">
        <v>15</v>
      </c>
      <c r="B13" s="28">
        <v>2000.0</v>
      </c>
      <c r="C13" s="28">
        <f t="shared" ref="C13:D13" si="6">B13</f>
        <v>2000</v>
      </c>
      <c r="D13" s="28">
        <f t="shared" si="6"/>
        <v>2000</v>
      </c>
      <c r="E13" s="28">
        <v>3000.0</v>
      </c>
      <c r="F13" s="28">
        <f t="shared" ref="F13:G13" si="7">E13</f>
        <v>3000</v>
      </c>
      <c r="G13" s="28">
        <f t="shared" si="7"/>
        <v>3000</v>
      </c>
      <c r="H13" s="28">
        <v>4000.0</v>
      </c>
      <c r="I13" s="28">
        <f t="shared" ref="I13:J13" si="8">H13</f>
        <v>4000</v>
      </c>
      <c r="J13" s="28">
        <f t="shared" si="8"/>
        <v>4000</v>
      </c>
      <c r="K13" s="28">
        <v>5000.0</v>
      </c>
      <c r="L13" s="28">
        <f t="shared" ref="L13:M13" si="9">K13</f>
        <v>5000</v>
      </c>
      <c r="M13" s="28">
        <f t="shared" si="9"/>
        <v>5000</v>
      </c>
      <c r="N13" s="14"/>
      <c r="O13" s="23"/>
      <c r="U13" s="21"/>
      <c r="V13" s="21"/>
      <c r="W13" s="21"/>
      <c r="X13" s="21"/>
      <c r="Y13" s="21"/>
      <c r="Z13" s="21"/>
    </row>
    <row r="14" ht="17.25" customHeight="1">
      <c r="A14" s="31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14"/>
      <c r="O14" s="29"/>
      <c r="U14" s="21"/>
      <c r="V14" s="21"/>
      <c r="W14" s="21"/>
      <c r="X14" s="21"/>
      <c r="Y14" s="21"/>
      <c r="Z14" s="21"/>
    </row>
    <row r="15" ht="17.25" customHeight="1">
      <c r="A15" s="24" t="s">
        <v>16</v>
      </c>
      <c r="B15" s="32">
        <f t="shared" ref="B15:M15" si="10">B22+B27</f>
        <v>-237000</v>
      </c>
      <c r="C15" s="32">
        <f t="shared" si="10"/>
        <v>-394000</v>
      </c>
      <c r="D15" s="32">
        <f t="shared" si="10"/>
        <v>-551000</v>
      </c>
      <c r="E15" s="32">
        <f t="shared" si="10"/>
        <v>-887000</v>
      </c>
      <c r="F15" s="32">
        <f t="shared" si="10"/>
        <v>-1205000</v>
      </c>
      <c r="G15" s="32">
        <f t="shared" si="10"/>
        <v>-1523000</v>
      </c>
      <c r="H15" s="32">
        <f t="shared" si="10"/>
        <v>-1911000</v>
      </c>
      <c r="I15" s="32">
        <f t="shared" si="10"/>
        <v>-2239000</v>
      </c>
      <c r="J15" s="32">
        <f t="shared" si="10"/>
        <v>-2412000</v>
      </c>
      <c r="K15" s="32">
        <f t="shared" si="10"/>
        <v>-2880000</v>
      </c>
      <c r="L15" s="32">
        <f t="shared" si="10"/>
        <v>-3222000</v>
      </c>
      <c r="M15" s="32">
        <f t="shared" si="10"/>
        <v>-4184000</v>
      </c>
      <c r="N15" s="14"/>
      <c r="O15" s="32">
        <f>SUM(B15:M15)</f>
        <v>-21645000</v>
      </c>
      <c r="U15" s="26"/>
      <c r="V15" s="26"/>
      <c r="W15" s="26"/>
      <c r="X15" s="26"/>
      <c r="Y15" s="26"/>
      <c r="Z15" s="26"/>
    </row>
    <row r="16" ht="17.25" customHeight="1">
      <c r="A16" s="33" t="s">
        <v>17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14"/>
      <c r="O16" s="29"/>
      <c r="U16" s="21"/>
      <c r="V16" s="21"/>
      <c r="W16" s="21"/>
      <c r="X16" s="21"/>
      <c r="Y16" s="21"/>
      <c r="Z16" s="21"/>
    </row>
    <row r="17" ht="17.25" customHeight="1">
      <c r="A17" s="27" t="s">
        <v>18</v>
      </c>
      <c r="B17" s="29">
        <f t="shared" ref="B17:M17" si="11">B12*B18</f>
        <v>2000</v>
      </c>
      <c r="C17" s="29">
        <f t="shared" si="11"/>
        <v>4000</v>
      </c>
      <c r="D17" s="29">
        <f t="shared" si="11"/>
        <v>6000</v>
      </c>
      <c r="E17" s="29">
        <f t="shared" si="11"/>
        <v>32000</v>
      </c>
      <c r="F17" s="29">
        <f t="shared" si="11"/>
        <v>40000</v>
      </c>
      <c r="G17" s="29">
        <f t="shared" si="11"/>
        <v>48000</v>
      </c>
      <c r="H17" s="29">
        <f t="shared" si="11"/>
        <v>126000</v>
      </c>
      <c r="I17" s="29">
        <f t="shared" si="11"/>
        <v>144000</v>
      </c>
      <c r="J17" s="29">
        <f t="shared" si="11"/>
        <v>162000</v>
      </c>
      <c r="K17" s="29">
        <f t="shared" si="11"/>
        <v>320000</v>
      </c>
      <c r="L17" s="29">
        <f t="shared" si="11"/>
        <v>352000</v>
      </c>
      <c r="M17" s="29">
        <f t="shared" si="11"/>
        <v>384000</v>
      </c>
      <c r="N17" s="14"/>
      <c r="O17" s="29">
        <f>SUM(B17:M17)</f>
        <v>1620000</v>
      </c>
      <c r="U17" s="21"/>
      <c r="V17" s="21"/>
      <c r="W17" s="21"/>
      <c r="X17" s="21"/>
      <c r="Y17" s="21"/>
      <c r="Z17" s="21"/>
    </row>
    <row r="18" ht="17.25" customHeight="1">
      <c r="A18" s="27" t="s">
        <v>19</v>
      </c>
      <c r="B18" s="34">
        <v>1000.0</v>
      </c>
      <c r="C18" s="34">
        <v>1000.0</v>
      </c>
      <c r="D18" s="34">
        <v>1000.0</v>
      </c>
      <c r="E18" s="34">
        <v>1000.0</v>
      </c>
      <c r="F18" s="34">
        <v>1000.0</v>
      </c>
      <c r="G18" s="34">
        <v>1000.0</v>
      </c>
      <c r="H18" s="34">
        <v>1000.0</v>
      </c>
      <c r="I18" s="34">
        <v>1000.0</v>
      </c>
      <c r="J18" s="34">
        <v>1000.0</v>
      </c>
      <c r="K18" s="34">
        <v>1000.0</v>
      </c>
      <c r="L18" s="34">
        <v>1000.0</v>
      </c>
      <c r="M18" s="34">
        <v>1000.0</v>
      </c>
      <c r="N18" s="14"/>
      <c r="O18" s="29"/>
      <c r="U18" s="21"/>
      <c r="V18" s="21"/>
      <c r="W18" s="21"/>
      <c r="X18" s="21"/>
      <c r="Y18" s="21"/>
      <c r="Z18" s="21"/>
    </row>
    <row r="19" ht="17.25" customHeight="1">
      <c r="A19" s="27" t="s">
        <v>20</v>
      </c>
      <c r="B19" s="35">
        <f t="shared" ref="B19:M19" si="12">B7*B20</f>
        <v>125000</v>
      </c>
      <c r="C19" s="35">
        <f t="shared" si="12"/>
        <v>250000</v>
      </c>
      <c r="D19" s="35">
        <f t="shared" si="12"/>
        <v>375000</v>
      </c>
      <c r="E19" s="35">
        <f t="shared" si="12"/>
        <v>625000</v>
      </c>
      <c r="F19" s="35">
        <f t="shared" si="12"/>
        <v>875000</v>
      </c>
      <c r="G19" s="35">
        <f t="shared" si="12"/>
        <v>1125000</v>
      </c>
      <c r="H19" s="35">
        <f t="shared" si="12"/>
        <v>1375000</v>
      </c>
      <c r="I19" s="35">
        <f t="shared" si="12"/>
        <v>1625000</v>
      </c>
      <c r="J19" s="35">
        <f t="shared" si="12"/>
        <v>1750000</v>
      </c>
      <c r="K19" s="35">
        <f t="shared" si="12"/>
        <v>2000000</v>
      </c>
      <c r="L19" s="35">
        <f t="shared" si="12"/>
        <v>2250000</v>
      </c>
      <c r="M19" s="35">
        <f t="shared" si="12"/>
        <v>3000000</v>
      </c>
      <c r="N19" s="14"/>
      <c r="O19" s="29">
        <f>SUM(B19:M19)</f>
        <v>15375000</v>
      </c>
      <c r="U19" s="21"/>
      <c r="V19" s="21"/>
      <c r="W19" s="21"/>
      <c r="X19" s="21"/>
      <c r="Y19" s="21"/>
      <c r="Z19" s="21"/>
    </row>
    <row r="20" ht="17.25" customHeight="1">
      <c r="A20" s="27" t="s">
        <v>21</v>
      </c>
      <c r="B20" s="36">
        <v>0.25</v>
      </c>
      <c r="C20" s="36">
        <v>0.25</v>
      </c>
      <c r="D20" s="36">
        <v>0.25</v>
      </c>
      <c r="E20" s="36">
        <v>0.25</v>
      </c>
      <c r="F20" s="36">
        <v>0.25</v>
      </c>
      <c r="G20" s="36">
        <v>0.25</v>
      </c>
      <c r="H20" s="36">
        <v>0.25</v>
      </c>
      <c r="I20" s="36">
        <v>0.25</v>
      </c>
      <c r="J20" s="36">
        <v>0.25</v>
      </c>
      <c r="K20" s="36">
        <v>0.25</v>
      </c>
      <c r="L20" s="36">
        <v>0.25</v>
      </c>
      <c r="M20" s="36">
        <v>0.25</v>
      </c>
      <c r="N20" s="14"/>
      <c r="O20" s="29"/>
      <c r="U20" s="21"/>
      <c r="V20" s="21"/>
      <c r="W20" s="21"/>
      <c r="X20" s="21"/>
      <c r="Y20" s="21"/>
      <c r="Z20" s="21"/>
    </row>
    <row r="21" ht="17.25" customHeight="1">
      <c r="A21" s="27" t="s">
        <v>22</v>
      </c>
      <c r="B21" s="35">
        <f t="shared" ref="B21:M21" si="13">B7*6%</f>
        <v>30000</v>
      </c>
      <c r="C21" s="35">
        <f t="shared" si="13"/>
        <v>60000</v>
      </c>
      <c r="D21" s="35">
        <f t="shared" si="13"/>
        <v>90000</v>
      </c>
      <c r="E21" s="35">
        <f t="shared" si="13"/>
        <v>150000</v>
      </c>
      <c r="F21" s="35">
        <f t="shared" si="13"/>
        <v>210000</v>
      </c>
      <c r="G21" s="35">
        <f t="shared" si="13"/>
        <v>270000</v>
      </c>
      <c r="H21" s="35">
        <f t="shared" si="13"/>
        <v>330000</v>
      </c>
      <c r="I21" s="35">
        <f t="shared" si="13"/>
        <v>390000</v>
      </c>
      <c r="J21" s="35">
        <f t="shared" si="13"/>
        <v>420000</v>
      </c>
      <c r="K21" s="35">
        <f t="shared" si="13"/>
        <v>480000</v>
      </c>
      <c r="L21" s="35">
        <f t="shared" si="13"/>
        <v>540000</v>
      </c>
      <c r="M21" s="35">
        <f t="shared" si="13"/>
        <v>720000</v>
      </c>
      <c r="N21" s="35"/>
      <c r="O21" s="29">
        <f t="shared" ref="O21:O22" si="15">SUM(B21:M21)</f>
        <v>3690000</v>
      </c>
      <c r="U21" s="21"/>
      <c r="V21" s="21"/>
      <c r="W21" s="21"/>
      <c r="X21" s="21"/>
      <c r="Y21" s="21"/>
      <c r="Z21" s="21"/>
    </row>
    <row r="22" ht="17.25" customHeight="1">
      <c r="A22" s="33" t="s">
        <v>23</v>
      </c>
      <c r="B22" s="37">
        <f t="shared" ref="B22:M22" si="14">-(B17+B19+B21)</f>
        <v>-157000</v>
      </c>
      <c r="C22" s="37">
        <f t="shared" si="14"/>
        <v>-314000</v>
      </c>
      <c r="D22" s="37">
        <f t="shared" si="14"/>
        <v>-471000</v>
      </c>
      <c r="E22" s="37">
        <f t="shared" si="14"/>
        <v>-807000</v>
      </c>
      <c r="F22" s="37">
        <f t="shared" si="14"/>
        <v>-1125000</v>
      </c>
      <c r="G22" s="37">
        <f t="shared" si="14"/>
        <v>-1443000</v>
      </c>
      <c r="H22" s="37">
        <f t="shared" si="14"/>
        <v>-1831000</v>
      </c>
      <c r="I22" s="37">
        <f t="shared" si="14"/>
        <v>-2159000</v>
      </c>
      <c r="J22" s="37">
        <f t="shared" si="14"/>
        <v>-2332000</v>
      </c>
      <c r="K22" s="37">
        <f t="shared" si="14"/>
        <v>-2800000</v>
      </c>
      <c r="L22" s="37">
        <f t="shared" si="14"/>
        <v>-3142000</v>
      </c>
      <c r="M22" s="37">
        <f t="shared" si="14"/>
        <v>-4104000</v>
      </c>
      <c r="N22" s="37"/>
      <c r="O22" s="38">
        <f t="shared" si="15"/>
        <v>-20685000</v>
      </c>
      <c r="U22" s="21"/>
      <c r="V22" s="21"/>
      <c r="W22" s="21"/>
      <c r="X22" s="21"/>
      <c r="Y22" s="21"/>
      <c r="Z22" s="21"/>
    </row>
    <row r="23" ht="17.25" customHeight="1">
      <c r="A23" s="27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29"/>
      <c r="U23" s="21"/>
      <c r="V23" s="21"/>
      <c r="W23" s="21"/>
      <c r="X23" s="21"/>
      <c r="Y23" s="21"/>
      <c r="Z23" s="21"/>
    </row>
    <row r="24" ht="17.25" customHeight="1">
      <c r="A24" s="39" t="s">
        <v>24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14"/>
      <c r="O24" s="29"/>
      <c r="U24" s="21"/>
      <c r="V24" s="21"/>
      <c r="W24" s="21"/>
      <c r="X24" s="21"/>
      <c r="Y24" s="21"/>
      <c r="Z24" s="21"/>
    </row>
    <row r="25" ht="17.25" customHeight="1">
      <c r="A25" s="40" t="s">
        <v>25</v>
      </c>
      <c r="B25" s="35">
        <v>50000.0</v>
      </c>
      <c r="C25" s="35">
        <f t="shared" ref="C25:M25" si="16">B25</f>
        <v>50000</v>
      </c>
      <c r="D25" s="35">
        <f t="shared" si="16"/>
        <v>50000</v>
      </c>
      <c r="E25" s="35">
        <f t="shared" si="16"/>
        <v>50000</v>
      </c>
      <c r="F25" s="35">
        <f t="shared" si="16"/>
        <v>50000</v>
      </c>
      <c r="G25" s="35">
        <f t="shared" si="16"/>
        <v>50000</v>
      </c>
      <c r="H25" s="35">
        <f t="shared" si="16"/>
        <v>50000</v>
      </c>
      <c r="I25" s="35">
        <f t="shared" si="16"/>
        <v>50000</v>
      </c>
      <c r="J25" s="35">
        <f t="shared" si="16"/>
        <v>50000</v>
      </c>
      <c r="K25" s="35">
        <f t="shared" si="16"/>
        <v>50000</v>
      </c>
      <c r="L25" s="35">
        <f t="shared" si="16"/>
        <v>50000</v>
      </c>
      <c r="M25" s="35">
        <f t="shared" si="16"/>
        <v>50000</v>
      </c>
      <c r="N25" s="14"/>
      <c r="O25" s="29">
        <f t="shared" ref="O25:O27" si="17">SUM(B25:M25)</f>
        <v>600000</v>
      </c>
      <c r="U25" s="21"/>
      <c r="V25" s="21"/>
      <c r="W25" s="21"/>
      <c r="X25" s="21"/>
      <c r="Y25" s="21"/>
      <c r="Z25" s="21"/>
    </row>
    <row r="26" ht="17.25" customHeight="1">
      <c r="A26" s="40" t="s">
        <v>26</v>
      </c>
      <c r="B26" s="41">
        <v>30000.0</v>
      </c>
      <c r="C26" s="41">
        <v>30000.0</v>
      </c>
      <c r="D26" s="41">
        <v>30000.0</v>
      </c>
      <c r="E26" s="41">
        <v>30000.0</v>
      </c>
      <c r="F26" s="41">
        <v>30000.0</v>
      </c>
      <c r="G26" s="41">
        <v>30000.0</v>
      </c>
      <c r="H26" s="41">
        <v>30000.0</v>
      </c>
      <c r="I26" s="41">
        <v>30000.0</v>
      </c>
      <c r="J26" s="41">
        <v>30000.0</v>
      </c>
      <c r="K26" s="41">
        <v>30000.0</v>
      </c>
      <c r="L26" s="41">
        <v>30000.0</v>
      </c>
      <c r="M26" s="41">
        <v>30000.0</v>
      </c>
      <c r="N26" s="14"/>
      <c r="O26" s="29">
        <f t="shared" si="17"/>
        <v>360000</v>
      </c>
      <c r="U26" s="21"/>
      <c r="V26" s="21"/>
      <c r="W26" s="21"/>
      <c r="X26" s="21"/>
      <c r="Y26" s="21"/>
      <c r="Z26" s="21"/>
    </row>
    <row r="27" ht="17.25" customHeight="1">
      <c r="A27" s="33" t="s">
        <v>27</v>
      </c>
      <c r="B27" s="42">
        <f t="shared" ref="B27:M27" si="18">-(SUM(B25:B26))</f>
        <v>-80000</v>
      </c>
      <c r="C27" s="42">
        <f t="shared" si="18"/>
        <v>-80000</v>
      </c>
      <c r="D27" s="42">
        <f t="shared" si="18"/>
        <v>-80000</v>
      </c>
      <c r="E27" s="42">
        <f t="shared" si="18"/>
        <v>-80000</v>
      </c>
      <c r="F27" s="42">
        <f t="shared" si="18"/>
        <v>-80000</v>
      </c>
      <c r="G27" s="42">
        <f t="shared" si="18"/>
        <v>-80000</v>
      </c>
      <c r="H27" s="42">
        <f t="shared" si="18"/>
        <v>-80000</v>
      </c>
      <c r="I27" s="42">
        <f t="shared" si="18"/>
        <v>-80000</v>
      </c>
      <c r="J27" s="42">
        <f t="shared" si="18"/>
        <v>-80000</v>
      </c>
      <c r="K27" s="42">
        <f t="shared" si="18"/>
        <v>-80000</v>
      </c>
      <c r="L27" s="42">
        <f t="shared" si="18"/>
        <v>-80000</v>
      </c>
      <c r="M27" s="42">
        <f t="shared" si="18"/>
        <v>-80000</v>
      </c>
      <c r="N27" s="11"/>
      <c r="O27" s="38">
        <f t="shared" si="17"/>
        <v>-960000</v>
      </c>
      <c r="U27" s="21"/>
      <c r="V27" s="21"/>
      <c r="W27" s="21"/>
      <c r="X27" s="21"/>
      <c r="Y27" s="21"/>
      <c r="Z27" s="21"/>
    </row>
    <row r="28" ht="17.25" customHeight="1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14"/>
      <c r="O28" s="35"/>
      <c r="U28" s="21"/>
      <c r="V28" s="21"/>
      <c r="W28" s="21"/>
      <c r="X28" s="21"/>
      <c r="Y28" s="21"/>
      <c r="Z28" s="21"/>
    </row>
    <row r="29" ht="17.25" customHeight="1">
      <c r="A29" s="24" t="s">
        <v>28</v>
      </c>
      <c r="B29" s="17">
        <f t="shared" ref="B29:M29" si="19">B7+B22</f>
        <v>343000</v>
      </c>
      <c r="C29" s="17">
        <f t="shared" si="19"/>
        <v>686000</v>
      </c>
      <c r="D29" s="17">
        <f t="shared" si="19"/>
        <v>1029000</v>
      </c>
      <c r="E29" s="17">
        <f t="shared" si="19"/>
        <v>1693000</v>
      </c>
      <c r="F29" s="17">
        <f t="shared" si="19"/>
        <v>2375000</v>
      </c>
      <c r="G29" s="17">
        <f t="shared" si="19"/>
        <v>3057000</v>
      </c>
      <c r="H29" s="17">
        <f t="shared" si="19"/>
        <v>3669000</v>
      </c>
      <c r="I29" s="17">
        <f t="shared" si="19"/>
        <v>4341000</v>
      </c>
      <c r="J29" s="17">
        <f t="shared" si="19"/>
        <v>4668000</v>
      </c>
      <c r="K29" s="17">
        <f t="shared" si="19"/>
        <v>5200000</v>
      </c>
      <c r="L29" s="17">
        <f t="shared" si="19"/>
        <v>5858000</v>
      </c>
      <c r="M29" s="17">
        <f t="shared" si="19"/>
        <v>7896000</v>
      </c>
      <c r="N29" s="14"/>
      <c r="O29" s="17">
        <f>O7+O22</f>
        <v>40815000</v>
      </c>
      <c r="U29" s="21"/>
      <c r="V29" s="21"/>
      <c r="W29" s="21"/>
      <c r="X29" s="21"/>
      <c r="Y29" s="21"/>
      <c r="Z29" s="21"/>
    </row>
    <row r="30" ht="17.25" customHeight="1">
      <c r="A30" s="40" t="s">
        <v>29</v>
      </c>
      <c r="B30" s="43">
        <f t="shared" ref="B30:M30" si="20">B29/B7</f>
        <v>0.686</v>
      </c>
      <c r="C30" s="43">
        <f t="shared" si="20"/>
        <v>0.686</v>
      </c>
      <c r="D30" s="43">
        <f t="shared" si="20"/>
        <v>0.686</v>
      </c>
      <c r="E30" s="43">
        <f t="shared" si="20"/>
        <v>0.6772</v>
      </c>
      <c r="F30" s="43">
        <f t="shared" si="20"/>
        <v>0.6785714286</v>
      </c>
      <c r="G30" s="43">
        <f t="shared" si="20"/>
        <v>0.6793333333</v>
      </c>
      <c r="H30" s="43">
        <f t="shared" si="20"/>
        <v>0.6670909091</v>
      </c>
      <c r="I30" s="43">
        <f t="shared" si="20"/>
        <v>0.6678461538</v>
      </c>
      <c r="J30" s="43">
        <f t="shared" si="20"/>
        <v>0.6668571429</v>
      </c>
      <c r="K30" s="43">
        <f t="shared" si="20"/>
        <v>0.65</v>
      </c>
      <c r="L30" s="43">
        <f t="shared" si="20"/>
        <v>0.6508888889</v>
      </c>
      <c r="M30" s="43">
        <f t="shared" si="20"/>
        <v>0.658</v>
      </c>
      <c r="N30" s="14"/>
      <c r="O30" s="28"/>
      <c r="U30" s="21"/>
      <c r="V30" s="21"/>
      <c r="W30" s="21"/>
      <c r="X30" s="21"/>
      <c r="Y30" s="21"/>
      <c r="Z30" s="21"/>
    </row>
    <row r="31" ht="17.25" customHeight="1">
      <c r="A31" s="40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14"/>
      <c r="O31" s="28"/>
      <c r="U31" s="21"/>
      <c r="V31" s="21"/>
      <c r="W31" s="21"/>
      <c r="X31" s="21"/>
      <c r="Y31" s="21"/>
      <c r="Z31" s="21"/>
    </row>
    <row r="32" ht="17.25" customHeight="1">
      <c r="A32" s="24" t="s">
        <v>30</v>
      </c>
      <c r="B32" s="17">
        <f t="shared" ref="B32:M32" si="21">B29+B27</f>
        <v>263000</v>
      </c>
      <c r="C32" s="17">
        <f t="shared" si="21"/>
        <v>606000</v>
      </c>
      <c r="D32" s="17">
        <f t="shared" si="21"/>
        <v>949000</v>
      </c>
      <c r="E32" s="17">
        <f t="shared" si="21"/>
        <v>1613000</v>
      </c>
      <c r="F32" s="17">
        <f t="shared" si="21"/>
        <v>2295000</v>
      </c>
      <c r="G32" s="17">
        <f t="shared" si="21"/>
        <v>2977000</v>
      </c>
      <c r="H32" s="17">
        <f t="shared" si="21"/>
        <v>3589000</v>
      </c>
      <c r="I32" s="17">
        <f t="shared" si="21"/>
        <v>4261000</v>
      </c>
      <c r="J32" s="17">
        <f t="shared" si="21"/>
        <v>4588000</v>
      </c>
      <c r="K32" s="17">
        <f t="shared" si="21"/>
        <v>5120000</v>
      </c>
      <c r="L32" s="17">
        <f t="shared" si="21"/>
        <v>5778000</v>
      </c>
      <c r="M32" s="17">
        <f t="shared" si="21"/>
        <v>7816000</v>
      </c>
      <c r="N32" s="14"/>
      <c r="O32" s="17">
        <f>O29+O27</f>
        <v>39855000</v>
      </c>
      <c r="U32" s="21"/>
      <c r="V32" s="21"/>
      <c r="W32" s="21"/>
      <c r="X32" s="21"/>
      <c r="Y32" s="21"/>
      <c r="Z32" s="21"/>
    </row>
    <row r="33" ht="27.75" customHeight="1">
      <c r="A33" s="40" t="s">
        <v>31</v>
      </c>
      <c r="B33" s="43">
        <f t="shared" ref="B33:M33" si="22">B32/B7</f>
        <v>0.526</v>
      </c>
      <c r="C33" s="43">
        <f t="shared" si="22"/>
        <v>0.606</v>
      </c>
      <c r="D33" s="43">
        <f t="shared" si="22"/>
        <v>0.6326666667</v>
      </c>
      <c r="E33" s="43">
        <f t="shared" si="22"/>
        <v>0.6452</v>
      </c>
      <c r="F33" s="43">
        <f t="shared" si="22"/>
        <v>0.6557142857</v>
      </c>
      <c r="G33" s="43">
        <f t="shared" si="22"/>
        <v>0.6615555556</v>
      </c>
      <c r="H33" s="43">
        <f t="shared" si="22"/>
        <v>0.6525454545</v>
      </c>
      <c r="I33" s="43">
        <f t="shared" si="22"/>
        <v>0.6555384615</v>
      </c>
      <c r="J33" s="43">
        <f t="shared" si="22"/>
        <v>0.6554285714</v>
      </c>
      <c r="K33" s="43">
        <f t="shared" si="22"/>
        <v>0.64</v>
      </c>
      <c r="L33" s="43">
        <f t="shared" si="22"/>
        <v>0.642</v>
      </c>
      <c r="M33" s="43">
        <f t="shared" si="22"/>
        <v>0.6513333333</v>
      </c>
      <c r="N33" s="43"/>
      <c r="O33" s="43">
        <f>O32/O7</f>
        <v>0.6480487805</v>
      </c>
      <c r="U33" s="21"/>
      <c r="V33" s="21"/>
      <c r="W33" s="21"/>
      <c r="X33" s="21"/>
      <c r="Y33" s="21"/>
      <c r="Z33" s="21"/>
    </row>
    <row r="34" ht="17.25" customHeight="1">
      <c r="A34" s="40" t="s">
        <v>32</v>
      </c>
      <c r="B34" s="41">
        <v>10000.0</v>
      </c>
      <c r="C34" s="41">
        <v>10000.0</v>
      </c>
      <c r="D34" s="41">
        <v>10000.0</v>
      </c>
      <c r="E34" s="41">
        <v>10000.0</v>
      </c>
      <c r="F34" s="41">
        <v>10000.0</v>
      </c>
      <c r="G34" s="41">
        <v>10000.0</v>
      </c>
      <c r="H34" s="41">
        <v>10000.0</v>
      </c>
      <c r="I34" s="41">
        <v>10000.0</v>
      </c>
      <c r="J34" s="41">
        <v>10000.0</v>
      </c>
      <c r="K34" s="41">
        <v>10000.0</v>
      </c>
      <c r="L34" s="41">
        <v>10000.0</v>
      </c>
      <c r="M34" s="41">
        <v>10000.0</v>
      </c>
      <c r="N34" s="44"/>
      <c r="O34" s="29">
        <f>SUM(B34:M34)</f>
        <v>120000</v>
      </c>
      <c r="U34" s="21"/>
      <c r="V34" s="21"/>
      <c r="W34" s="21"/>
      <c r="X34" s="21"/>
      <c r="Y34" s="21"/>
      <c r="Z34" s="21"/>
    </row>
    <row r="35" ht="17.25" customHeight="1">
      <c r="A35" s="40" t="s">
        <v>33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44"/>
      <c r="O35" s="29"/>
      <c r="U35" s="21"/>
      <c r="V35" s="21"/>
      <c r="W35" s="21"/>
      <c r="X35" s="21"/>
      <c r="Y35" s="21"/>
      <c r="Z35" s="21"/>
    </row>
    <row r="36" ht="17.25" customHeight="1">
      <c r="A36" s="40" t="s">
        <v>34</v>
      </c>
      <c r="B36" s="41">
        <v>5000.0</v>
      </c>
      <c r="C36" s="41">
        <v>5000.0</v>
      </c>
      <c r="D36" s="41">
        <v>5000.0</v>
      </c>
      <c r="E36" s="41">
        <v>5000.0</v>
      </c>
      <c r="F36" s="41">
        <v>5000.0</v>
      </c>
      <c r="G36" s="41">
        <v>5000.0</v>
      </c>
      <c r="H36" s="41">
        <v>5000.0</v>
      </c>
      <c r="I36" s="41">
        <v>5000.0</v>
      </c>
      <c r="J36" s="41">
        <v>5000.0</v>
      </c>
      <c r="K36" s="41">
        <v>5000.0</v>
      </c>
      <c r="L36" s="41">
        <v>5000.0</v>
      </c>
      <c r="M36" s="41">
        <v>5000.0</v>
      </c>
      <c r="N36" s="43"/>
      <c r="O36" s="35">
        <f>SUM(B36:M36)</f>
        <v>60000</v>
      </c>
      <c r="U36" s="21"/>
      <c r="V36" s="21"/>
      <c r="W36" s="21"/>
      <c r="X36" s="21"/>
      <c r="Y36" s="21"/>
      <c r="Z36" s="21"/>
    </row>
    <row r="37" ht="17.25" customHeight="1">
      <c r="A37" s="4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14"/>
      <c r="O37" s="29"/>
      <c r="U37" s="21"/>
      <c r="V37" s="21"/>
      <c r="W37" s="21"/>
      <c r="X37" s="21"/>
      <c r="Y37" s="21"/>
      <c r="Z37" s="21"/>
    </row>
    <row r="38" ht="17.25" customHeight="1">
      <c r="A38" s="24" t="s">
        <v>35</v>
      </c>
      <c r="B38" s="46">
        <f t="shared" ref="B38:M38" si="23">B32-B34-B35-B36</f>
        <v>248000</v>
      </c>
      <c r="C38" s="46">
        <f t="shared" si="23"/>
        <v>591000</v>
      </c>
      <c r="D38" s="46">
        <f t="shared" si="23"/>
        <v>934000</v>
      </c>
      <c r="E38" s="46">
        <f t="shared" si="23"/>
        <v>1598000</v>
      </c>
      <c r="F38" s="46">
        <f t="shared" si="23"/>
        <v>2280000</v>
      </c>
      <c r="G38" s="46">
        <f t="shared" si="23"/>
        <v>2962000</v>
      </c>
      <c r="H38" s="46">
        <f t="shared" si="23"/>
        <v>3574000</v>
      </c>
      <c r="I38" s="46">
        <f t="shared" si="23"/>
        <v>4246000</v>
      </c>
      <c r="J38" s="46">
        <f t="shared" si="23"/>
        <v>4573000</v>
      </c>
      <c r="K38" s="46">
        <f t="shared" si="23"/>
        <v>5105000</v>
      </c>
      <c r="L38" s="46">
        <f t="shared" si="23"/>
        <v>5763000</v>
      </c>
      <c r="M38" s="46">
        <f t="shared" si="23"/>
        <v>7801000</v>
      </c>
      <c r="N38" s="14"/>
      <c r="O38" s="46">
        <f>O32-O34-O35-O36</f>
        <v>39675000</v>
      </c>
      <c r="U38" s="47"/>
      <c r="V38" s="47"/>
      <c r="W38" s="47"/>
      <c r="X38" s="47"/>
      <c r="Y38" s="47"/>
      <c r="Z38" s="47"/>
    </row>
    <row r="39" ht="17.25" customHeight="1">
      <c r="A39" s="40" t="s">
        <v>36</v>
      </c>
      <c r="B39" s="43">
        <f t="shared" ref="B39:M39" si="24">B38/B7*100%</f>
        <v>0.496</v>
      </c>
      <c r="C39" s="43">
        <f t="shared" si="24"/>
        <v>0.591</v>
      </c>
      <c r="D39" s="43">
        <f t="shared" si="24"/>
        <v>0.6226666667</v>
      </c>
      <c r="E39" s="43">
        <f t="shared" si="24"/>
        <v>0.6392</v>
      </c>
      <c r="F39" s="43">
        <f t="shared" si="24"/>
        <v>0.6514285714</v>
      </c>
      <c r="G39" s="43">
        <f t="shared" si="24"/>
        <v>0.6582222222</v>
      </c>
      <c r="H39" s="43">
        <f t="shared" si="24"/>
        <v>0.6498181818</v>
      </c>
      <c r="I39" s="43">
        <f t="shared" si="24"/>
        <v>0.6532307692</v>
      </c>
      <c r="J39" s="43">
        <f t="shared" si="24"/>
        <v>0.6532857143</v>
      </c>
      <c r="K39" s="43">
        <f t="shared" si="24"/>
        <v>0.638125</v>
      </c>
      <c r="L39" s="43">
        <f t="shared" si="24"/>
        <v>0.6403333333</v>
      </c>
      <c r="M39" s="43">
        <f t="shared" si="24"/>
        <v>0.6500833333</v>
      </c>
      <c r="N39" s="14"/>
      <c r="O39" s="43">
        <f>O38/O7*100%</f>
        <v>0.6451219512</v>
      </c>
      <c r="U39" s="21"/>
      <c r="V39" s="21"/>
      <c r="W39" s="21"/>
      <c r="X39" s="21"/>
      <c r="Y39" s="21"/>
      <c r="Z39" s="21"/>
    </row>
    <row r="40" ht="17.25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14"/>
      <c r="O40" s="23"/>
      <c r="U40" s="21"/>
      <c r="V40" s="21"/>
      <c r="W40" s="21"/>
      <c r="X40" s="21"/>
      <c r="Y40" s="21"/>
      <c r="Z40" s="21"/>
    </row>
    <row r="41" ht="17.25" customHeight="1">
      <c r="A41" s="16"/>
      <c r="B41" s="48"/>
      <c r="C41" s="49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14"/>
      <c r="O41" s="50"/>
      <c r="U41" s="21"/>
      <c r="V41" s="21"/>
      <c r="W41" s="21"/>
      <c r="X41" s="21"/>
      <c r="Y41" s="21"/>
      <c r="Z41" s="21"/>
    </row>
    <row r="42" ht="17.25" customHeight="1">
      <c r="A42" s="40"/>
      <c r="B42" s="41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14"/>
      <c r="O42" s="35"/>
      <c r="U42" s="21"/>
      <c r="V42" s="21"/>
      <c r="W42" s="21"/>
      <c r="X42" s="21"/>
      <c r="Y42" s="21"/>
      <c r="Z42" s="21"/>
    </row>
    <row r="43" ht="17.25" customHeight="1">
      <c r="A43" s="40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14"/>
      <c r="O43" s="35"/>
      <c r="U43" s="21"/>
      <c r="V43" s="21"/>
      <c r="W43" s="21"/>
      <c r="X43" s="21"/>
      <c r="Y43" s="21"/>
      <c r="Z43" s="21"/>
    </row>
    <row r="44">
      <c r="A44" s="51"/>
      <c r="B44" s="52"/>
      <c r="C44" s="53"/>
      <c r="D44" s="53"/>
      <c r="E44" s="53" t="s">
        <v>8</v>
      </c>
      <c r="F44" s="53"/>
      <c r="G44" s="52"/>
      <c r="H44" s="52"/>
      <c r="I44" s="54"/>
      <c r="J44" s="54"/>
      <c r="K44" s="54"/>
      <c r="L44" s="54"/>
      <c r="M44" s="54"/>
      <c r="N44" s="54"/>
      <c r="O44" s="54"/>
      <c r="U44" s="8"/>
      <c r="V44" s="8"/>
      <c r="W44" s="8"/>
      <c r="X44" s="8"/>
      <c r="Y44" s="8"/>
      <c r="Z44" s="8"/>
    </row>
    <row r="45">
      <c r="A45" s="55"/>
      <c r="B45" s="52"/>
      <c r="C45" s="53"/>
      <c r="D45" s="53"/>
      <c r="E45" s="53"/>
      <c r="F45" s="53"/>
      <c r="G45" s="52"/>
      <c r="H45" s="52"/>
      <c r="I45" s="54"/>
      <c r="J45" s="54"/>
      <c r="K45" s="54"/>
      <c r="L45" s="54"/>
      <c r="M45" s="54"/>
      <c r="N45" s="54"/>
      <c r="O45" s="54"/>
      <c r="U45" s="8"/>
      <c r="V45" s="8"/>
      <c r="W45" s="8"/>
      <c r="X45" s="8"/>
      <c r="Y45" s="8"/>
      <c r="Z45" s="8"/>
    </row>
    <row r="46" ht="30.0" customHeight="1">
      <c r="A46" s="56"/>
      <c r="D46" s="57"/>
      <c r="E46" s="57"/>
      <c r="F46" s="57"/>
      <c r="G46" s="57"/>
      <c r="H46" s="55"/>
      <c r="I46" s="54"/>
      <c r="J46" s="54"/>
      <c r="K46" s="54"/>
      <c r="L46" s="54"/>
      <c r="M46" s="54"/>
      <c r="N46" s="54"/>
      <c r="O46" s="54"/>
      <c r="U46" s="8"/>
      <c r="V46" s="8"/>
      <c r="W46" s="8"/>
      <c r="X46" s="8"/>
      <c r="Y46" s="8"/>
      <c r="Z46" s="8"/>
    </row>
    <row r="47" ht="36.0" customHeight="1">
      <c r="A47" s="58"/>
      <c r="C47" s="59"/>
      <c r="D47" s="59"/>
      <c r="E47" s="59"/>
      <c r="F47" s="59"/>
      <c r="G47" s="59"/>
      <c r="H47" s="59"/>
      <c r="U47" s="8"/>
      <c r="V47" s="8"/>
      <c r="W47" s="8"/>
      <c r="X47" s="8"/>
      <c r="Y47" s="8"/>
      <c r="Z47" s="8"/>
    </row>
    <row r="48" ht="24.75" customHeight="1">
      <c r="A48" s="60"/>
      <c r="C48" s="61"/>
      <c r="D48" s="61"/>
      <c r="E48" s="61"/>
      <c r="F48" s="61"/>
      <c r="G48" s="61"/>
      <c r="H48" s="62"/>
      <c r="U48" s="8"/>
      <c r="V48" s="8"/>
      <c r="W48" s="8"/>
      <c r="X48" s="8"/>
      <c r="Y48" s="8"/>
      <c r="Z48" s="8"/>
    </row>
    <row r="49" ht="23.25" customHeight="1">
      <c r="A49" s="63"/>
      <c r="C49" s="64"/>
      <c r="D49" s="64"/>
      <c r="E49" s="64"/>
      <c r="F49" s="64"/>
      <c r="G49" s="64"/>
      <c r="H49" s="62"/>
      <c r="U49" s="8"/>
      <c r="V49" s="8"/>
      <c r="W49" s="8"/>
      <c r="X49" s="8"/>
      <c r="Y49" s="8"/>
      <c r="Z49" s="8"/>
    </row>
    <row r="50" ht="23.25" customHeight="1">
      <c r="A50" s="55"/>
      <c r="B50" s="55"/>
      <c r="C50" s="55"/>
      <c r="D50" s="55"/>
      <c r="E50" s="55"/>
      <c r="F50" s="55"/>
      <c r="G50" s="55"/>
      <c r="H50" s="55"/>
      <c r="U50" s="8"/>
      <c r="V50" s="8"/>
      <c r="W50" s="8"/>
      <c r="X50" s="8"/>
      <c r="Y50" s="8"/>
      <c r="Z50" s="8"/>
    </row>
    <row r="51" ht="21.0" customHeight="1">
      <c r="A51" s="55"/>
      <c r="B51" s="65"/>
      <c r="C51" s="65"/>
      <c r="D51" s="65"/>
      <c r="E51" s="65"/>
      <c r="F51" s="65"/>
      <c r="G51" s="65"/>
      <c r="H51" s="65"/>
      <c r="U51" s="8"/>
      <c r="V51" s="8"/>
      <c r="W51" s="8"/>
      <c r="X51" s="8"/>
      <c r="Y51" s="8"/>
      <c r="Z51" s="8"/>
    </row>
    <row r="52" ht="21.75" customHeight="1">
      <c r="A52" s="55"/>
      <c r="B52" s="65"/>
      <c r="C52" s="64"/>
      <c r="D52" s="64"/>
      <c r="E52" s="64"/>
      <c r="F52" s="64"/>
      <c r="U52" s="8"/>
      <c r="V52" s="8"/>
      <c r="W52" s="8"/>
      <c r="X52" s="8"/>
      <c r="Y52" s="8"/>
      <c r="Z52" s="8"/>
    </row>
    <row r="53" ht="23.25" customHeight="1">
      <c r="A53" s="66"/>
      <c r="B53" s="67"/>
      <c r="C53" s="68"/>
      <c r="D53" s="64"/>
      <c r="E53" s="64"/>
      <c r="F53" s="69"/>
      <c r="U53" s="8"/>
      <c r="V53" s="8"/>
      <c r="W53" s="8"/>
      <c r="X53" s="8"/>
      <c r="Y53" s="8"/>
      <c r="Z53" s="8"/>
    </row>
    <row r="54" ht="15.75" customHeight="1">
      <c r="A54" s="70"/>
      <c r="B54" s="71"/>
      <c r="C54" s="68"/>
      <c r="D54" s="64"/>
      <c r="E54" s="64"/>
      <c r="F54" s="69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ht="15.75" customHeight="1">
      <c r="A55" s="72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ht="15.75" customHeight="1">
      <c r="A56" s="72"/>
      <c r="B56" s="8"/>
      <c r="C56" s="8"/>
      <c r="D56" s="8"/>
      <c r="E56" s="8"/>
      <c r="F56" s="8"/>
      <c r="G56" s="8"/>
      <c r="H56" s="8"/>
      <c r="I56" s="8"/>
      <c r="J56" s="55"/>
      <c r="K56" s="55"/>
      <c r="L56" s="55"/>
      <c r="M56" s="55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ht="15.75" customHeight="1">
      <c r="A57" s="72"/>
      <c r="B57" s="8"/>
      <c r="C57" s="8"/>
      <c r="D57" s="8"/>
      <c r="E57" s="8"/>
      <c r="F57" s="8"/>
      <c r="G57" s="8"/>
      <c r="H57" s="8"/>
      <c r="I57" s="8"/>
      <c r="J57" s="55"/>
      <c r="K57" s="55"/>
      <c r="L57" s="55"/>
      <c r="M57" s="55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ht="15.75" customHeight="1">
      <c r="A58" s="72"/>
      <c r="B58" s="8"/>
      <c r="C58" s="8"/>
      <c r="D58" s="8"/>
      <c r="E58" s="8"/>
      <c r="F58" s="8"/>
      <c r="G58" s="8"/>
      <c r="H58" s="8"/>
      <c r="I58" s="8"/>
      <c r="J58" s="73"/>
      <c r="K58" s="73"/>
      <c r="L58" s="73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ht="15.75" customHeight="1">
      <c r="A59" s="72"/>
      <c r="B59" s="8"/>
      <c r="C59" s="8"/>
      <c r="D59" s="8"/>
      <c r="E59" s="8"/>
      <c r="F59" s="8"/>
      <c r="G59" s="8"/>
      <c r="H59" s="8"/>
      <c r="I59" s="8"/>
      <c r="J59" s="73"/>
      <c r="K59" s="73"/>
      <c r="L59" s="73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ht="15.75" customHeight="1">
      <c r="A60" s="72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ht="15.75" customHeight="1">
      <c r="A61" s="72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ht="15.75" customHeight="1">
      <c r="A62" s="72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ht="15.75" customHeight="1">
      <c r="A63" s="72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ht="15.75" customHeight="1">
      <c r="A64" s="72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ht="15.75" customHeight="1">
      <c r="A65" s="72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ht="15.75" customHeight="1">
      <c r="A66" s="72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ht="15.75" customHeight="1">
      <c r="A67" s="72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ht="15.75" customHeight="1">
      <c r="A68" s="72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ht="15.75" customHeight="1">
      <c r="A69" s="72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ht="15.75" customHeight="1">
      <c r="A70" s="72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ht="15.75" customHeight="1">
      <c r="A71" s="72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ht="15.75" customHeight="1">
      <c r="A72" s="72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ht="15.75" customHeight="1">
      <c r="A73" s="72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ht="15.75" customHeight="1">
      <c r="A74" s="72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ht="15.75" customHeight="1">
      <c r="A75" s="72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ht="15.75" customHeight="1">
      <c r="A76" s="72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ht="15.75" customHeight="1">
      <c r="A77" s="72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ht="15.75" customHeight="1">
      <c r="A78" s="72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ht="15.75" customHeight="1">
      <c r="A79" s="72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ht="15.75" customHeight="1">
      <c r="A80" s="72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ht="15.75" customHeight="1">
      <c r="A81" s="72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ht="15.75" customHeight="1">
      <c r="A82" s="72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ht="15.75" customHeight="1">
      <c r="A83" s="72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ht="15.75" customHeight="1">
      <c r="A84" s="72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ht="15.75" customHeight="1">
      <c r="A85" s="72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ht="15.75" customHeight="1">
      <c r="A86" s="72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ht="15.75" customHeight="1">
      <c r="A87" s="72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ht="15.75" customHeight="1">
      <c r="A88" s="72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ht="15.75" customHeight="1">
      <c r="A89" s="72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ht="15.75" customHeight="1">
      <c r="A90" s="72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ht="15.75" customHeight="1">
      <c r="A91" s="72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ht="15.75" customHeight="1">
      <c r="A92" s="72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ht="15.75" customHeight="1">
      <c r="A93" s="72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ht="15.75" customHeight="1">
      <c r="A94" s="72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ht="15.75" customHeight="1">
      <c r="A95" s="72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ht="15.75" customHeight="1">
      <c r="A96" s="72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ht="15.75" customHeight="1">
      <c r="A97" s="72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ht="15.75" customHeight="1">
      <c r="A98" s="72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ht="15.75" customHeight="1">
      <c r="A99" s="72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ht="15.75" customHeight="1">
      <c r="A100" s="72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ht="15.75" customHeight="1">
      <c r="A101" s="72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ht="15.75" customHeight="1">
      <c r="A102" s="7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ht="15.75" customHeight="1">
      <c r="A103" s="72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ht="15.75" customHeight="1">
      <c r="A104" s="72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ht="15.75" customHeight="1">
      <c r="A105" s="72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ht="15.75" customHeight="1">
      <c r="A106" s="72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ht="15.75" customHeight="1">
      <c r="A107" s="72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ht="15.75" customHeight="1">
      <c r="A108" s="72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ht="15.75" customHeight="1">
      <c r="A109" s="72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ht="15.75" customHeight="1">
      <c r="A110" s="72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ht="15.75" customHeight="1">
      <c r="A111" s="72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ht="15.75" customHeight="1">
      <c r="A112" s="72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ht="15.75" customHeight="1">
      <c r="A113" s="72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ht="15.75" customHeight="1">
      <c r="A114" s="72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ht="15.75" customHeight="1">
      <c r="A115" s="72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ht="15.75" customHeight="1">
      <c r="A116" s="72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ht="15.75" customHeight="1">
      <c r="A117" s="72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ht="15.75" customHeight="1">
      <c r="A118" s="72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ht="15.75" customHeight="1">
      <c r="A119" s="72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ht="15.75" customHeight="1">
      <c r="A120" s="72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ht="15.75" customHeight="1">
      <c r="A121" s="72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ht="15.75" customHeight="1">
      <c r="A122" s="72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ht="15.75" customHeight="1">
      <c r="A123" s="72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ht="15.75" customHeight="1">
      <c r="A124" s="72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ht="15.75" customHeight="1">
      <c r="A125" s="72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ht="15.75" customHeight="1">
      <c r="A126" s="72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ht="15.75" customHeight="1">
      <c r="A127" s="72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ht="15.75" customHeight="1">
      <c r="A128" s="72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ht="15.75" customHeight="1">
      <c r="A129" s="72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ht="15.75" customHeight="1">
      <c r="A130" s="72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ht="15.75" customHeight="1">
      <c r="A131" s="72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ht="15.75" customHeight="1">
      <c r="A132" s="72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ht="15.75" customHeight="1">
      <c r="A133" s="72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ht="15.75" customHeight="1">
      <c r="A134" s="72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ht="15.75" customHeight="1">
      <c r="A135" s="72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ht="15.75" customHeight="1">
      <c r="A136" s="72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ht="15.75" customHeight="1">
      <c r="A137" s="72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ht="15.75" customHeight="1">
      <c r="A138" s="72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ht="15.75" customHeight="1">
      <c r="A139" s="72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ht="15.75" customHeight="1">
      <c r="A140" s="72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ht="15.75" customHeight="1">
      <c r="A141" s="72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ht="15.75" customHeight="1">
      <c r="A142" s="72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ht="15.75" customHeight="1">
      <c r="A143" s="72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ht="15.75" customHeight="1">
      <c r="A144" s="72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ht="15.75" customHeight="1">
      <c r="A145" s="72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ht="15.75" customHeight="1">
      <c r="A146" s="72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ht="15.75" customHeight="1">
      <c r="A147" s="72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ht="15.75" customHeight="1">
      <c r="A148" s="72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ht="15.75" customHeight="1">
      <c r="A149" s="72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ht="15.75" customHeight="1">
      <c r="A150" s="72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ht="15.75" customHeight="1">
      <c r="A151" s="72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ht="15.75" customHeight="1">
      <c r="A152" s="72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ht="15.75" customHeight="1">
      <c r="A153" s="72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ht="15.75" customHeight="1">
      <c r="A154" s="72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ht="15.75" customHeight="1">
      <c r="A155" s="72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ht="15.75" customHeight="1">
      <c r="A156" s="72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ht="15.75" customHeight="1">
      <c r="A157" s="72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ht="15.75" customHeight="1">
      <c r="A158" s="72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ht="15.75" customHeight="1">
      <c r="A159" s="72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ht="15.75" customHeight="1">
      <c r="A160" s="72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ht="15.75" customHeight="1">
      <c r="A161" s="72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ht="15.75" customHeight="1">
      <c r="A162" s="72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ht="15.75" customHeight="1">
      <c r="A163" s="72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ht="15.75" customHeight="1">
      <c r="A164" s="72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ht="15.75" customHeight="1">
      <c r="A165" s="72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ht="15.75" customHeight="1">
      <c r="A166" s="72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ht="15.75" customHeight="1">
      <c r="A167" s="72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ht="15.75" customHeight="1">
      <c r="A168" s="72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ht="15.75" customHeight="1">
      <c r="A169" s="72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ht="15.75" customHeight="1">
      <c r="A170" s="72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ht="15.75" customHeight="1">
      <c r="A171" s="72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ht="15.75" customHeight="1">
      <c r="A172" s="72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ht="15.75" customHeight="1">
      <c r="A173" s="72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ht="15.75" customHeight="1">
      <c r="A174" s="72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ht="15.75" customHeight="1">
      <c r="A175" s="72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ht="15.75" customHeight="1">
      <c r="A176" s="72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ht="15.75" customHeight="1">
      <c r="A177" s="72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ht="15.75" customHeight="1">
      <c r="A178" s="72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ht="15.75" customHeight="1">
      <c r="A179" s="72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ht="15.75" customHeight="1">
      <c r="A180" s="72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ht="15.75" customHeight="1">
      <c r="A181" s="72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ht="15.75" customHeight="1">
      <c r="A182" s="72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ht="15.75" customHeight="1">
      <c r="A183" s="72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ht="15.75" customHeight="1">
      <c r="A184" s="72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ht="15.75" customHeight="1">
      <c r="A185" s="72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ht="15.75" customHeight="1">
      <c r="A186" s="72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ht="15.75" customHeight="1">
      <c r="A187" s="72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ht="15.75" customHeight="1">
      <c r="A188" s="72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ht="15.75" customHeight="1">
      <c r="A189" s="72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ht="15.75" customHeight="1">
      <c r="A190" s="72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ht="15.75" customHeight="1">
      <c r="A191" s="72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ht="15.75" customHeight="1">
      <c r="A192" s="72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ht="15.75" customHeight="1">
      <c r="A193" s="72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ht="15.75" customHeight="1">
      <c r="A194" s="72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ht="15.75" customHeight="1">
      <c r="A195" s="72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ht="15.75" customHeight="1">
      <c r="A196" s="72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ht="15.75" customHeight="1">
      <c r="A197" s="72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ht="15.75" customHeight="1">
      <c r="A198" s="72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ht="15.75" customHeight="1">
      <c r="A199" s="72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ht="15.75" customHeight="1">
      <c r="A200" s="72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ht="15.75" customHeight="1">
      <c r="A201" s="72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ht="15.75" customHeight="1">
      <c r="A202" s="72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ht="15.75" customHeight="1">
      <c r="A203" s="72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ht="15.75" customHeight="1">
      <c r="A204" s="72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ht="15.75" customHeight="1">
      <c r="A205" s="72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ht="15.75" customHeight="1">
      <c r="A206" s="72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ht="15.75" customHeight="1">
      <c r="A207" s="72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ht="15.75" customHeight="1">
      <c r="A208" s="72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ht="15.75" customHeight="1">
      <c r="A209" s="72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ht="15.75" customHeight="1">
      <c r="A210" s="72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ht="15.75" customHeight="1">
      <c r="A211" s="72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ht="15.75" customHeight="1">
      <c r="A212" s="72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ht="15.75" customHeight="1">
      <c r="A213" s="72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ht="15.75" customHeight="1">
      <c r="A214" s="72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ht="15.75" customHeight="1">
      <c r="A215" s="72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ht="15.75" customHeight="1">
      <c r="A216" s="72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ht="15.75" customHeight="1">
      <c r="A217" s="72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ht="15.75" customHeight="1">
      <c r="A218" s="72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ht="15.75" customHeight="1">
      <c r="A219" s="72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ht="15.75" customHeight="1">
      <c r="A220" s="72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ht="15.75" customHeight="1">
      <c r="A221" s="72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ht="15.75" customHeight="1">
      <c r="A222" s="72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ht="15.75" customHeight="1">
      <c r="A223" s="72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ht="15.75" customHeight="1">
      <c r="A224" s="72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ht="15.75" customHeight="1">
      <c r="A225" s="72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ht="15.75" customHeight="1">
      <c r="A226" s="72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ht="15.75" customHeight="1">
      <c r="A227" s="72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ht="15.75" customHeight="1">
      <c r="A228" s="72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ht="15.75" customHeight="1">
      <c r="A229" s="72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ht="15.75" customHeight="1">
      <c r="A230" s="72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ht="15.75" customHeight="1">
      <c r="A231" s="72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ht="15.75" customHeight="1">
      <c r="A232" s="72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ht="15.75" customHeight="1">
      <c r="A233" s="72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ht="15.75" customHeight="1">
      <c r="A234" s="72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ht="15.75" customHeight="1">
      <c r="A235" s="72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ht="15.75" customHeight="1">
      <c r="A236" s="72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ht="15.75" customHeight="1">
      <c r="A237" s="72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ht="15.75" customHeight="1">
      <c r="A238" s="72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ht="15.75" customHeight="1">
      <c r="A239" s="72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ht="15.75" customHeight="1">
      <c r="A240" s="72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ht="15.75" customHeight="1">
      <c r="A241" s="72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ht="15.75" customHeight="1">
      <c r="A242" s="72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ht="15.75" customHeight="1">
      <c r="A243" s="72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ht="15.75" customHeight="1">
      <c r="A244" s="72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ht="15.75" customHeight="1">
      <c r="A245" s="72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ht="15.75" customHeight="1">
      <c r="A246" s="72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ht="15.75" customHeight="1">
      <c r="A247" s="72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ht="15.75" customHeight="1">
      <c r="A248" s="72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ht="15.75" customHeight="1">
      <c r="A249" s="72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ht="15.75" customHeight="1">
      <c r="A250" s="72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ht="15.75" customHeight="1">
      <c r="A251" s="72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ht="15.75" customHeight="1">
      <c r="A252" s="72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ht="15.75" customHeight="1">
      <c r="A253" s="72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ht="15.75" customHeight="1">
      <c r="A254" s="72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ht="15.75" customHeight="1">
      <c r="A255" s="72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ht="15.75" customHeight="1">
      <c r="A256" s="72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ht="15.75" customHeight="1">
      <c r="A257" s="72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ht="15.75" customHeight="1">
      <c r="A258" s="72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ht="15.75" customHeight="1">
      <c r="A259" s="72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ht="15.75" customHeight="1">
      <c r="A260" s="72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ht="15.75" customHeight="1">
      <c r="A261" s="72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ht="15.75" customHeight="1">
      <c r="A262" s="72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ht="15.75" customHeight="1">
      <c r="A263" s="72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ht="15.75" customHeight="1">
      <c r="A264" s="72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ht="15.75" customHeight="1">
      <c r="A265" s="72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ht="15.75" customHeight="1">
      <c r="A266" s="72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ht="15.75" customHeight="1">
      <c r="A267" s="72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ht="15.75" customHeight="1">
      <c r="A268" s="72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ht="15.75" customHeight="1">
      <c r="A269" s="72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ht="15.75" customHeight="1">
      <c r="A270" s="72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ht="15.75" customHeight="1">
      <c r="A271" s="72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ht="15.75" customHeight="1">
      <c r="A272" s="72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ht="15.75" customHeight="1">
      <c r="A273" s="72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ht="15.75" customHeight="1">
      <c r="A274" s="72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ht="15.75" customHeight="1">
      <c r="A275" s="72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ht="15.75" customHeight="1">
      <c r="A276" s="72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ht="15.75" customHeight="1">
      <c r="A277" s="72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ht="15.75" customHeight="1">
      <c r="A278" s="72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ht="15.75" customHeight="1">
      <c r="A279" s="72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ht="15.75" customHeight="1">
      <c r="A280" s="72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ht="15.75" customHeight="1">
      <c r="A281" s="72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ht="15.75" customHeight="1">
      <c r="A282" s="72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ht="15.75" customHeight="1">
      <c r="A283" s="72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ht="15.75" customHeight="1">
      <c r="A284" s="72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ht="15.75" customHeight="1">
      <c r="A285" s="72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ht="15.75" customHeight="1">
      <c r="A286" s="72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ht="15.75" customHeight="1">
      <c r="A287" s="72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ht="15.75" customHeight="1">
      <c r="A288" s="72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ht="15.75" customHeight="1">
      <c r="A289" s="72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ht="15.75" customHeight="1">
      <c r="A290" s="72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ht="15.75" customHeight="1">
      <c r="A291" s="72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ht="15.75" customHeight="1">
      <c r="A292" s="72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ht="15.75" customHeight="1">
      <c r="A293" s="72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ht="15.75" customHeight="1">
      <c r="A294" s="72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ht="15.75" customHeight="1">
      <c r="A295" s="72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ht="15.75" customHeight="1">
      <c r="A296" s="72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ht="15.75" customHeight="1">
      <c r="A297" s="72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ht="15.75" customHeight="1">
      <c r="A298" s="72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ht="15.75" customHeight="1">
      <c r="A299" s="72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ht="15.75" customHeight="1">
      <c r="A300" s="72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ht="15.75" customHeight="1">
      <c r="A301" s="72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ht="15.75" customHeight="1">
      <c r="A302" s="72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ht="15.75" customHeight="1">
      <c r="A303" s="72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ht="15.75" customHeight="1">
      <c r="A304" s="72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ht="15.75" customHeight="1">
      <c r="A305" s="72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ht="15.75" customHeight="1">
      <c r="A306" s="72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ht="15.75" customHeight="1">
      <c r="A307" s="72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ht="15.75" customHeight="1">
      <c r="A308" s="72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ht="15.75" customHeight="1">
      <c r="A309" s="72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ht="15.75" customHeight="1">
      <c r="A310" s="72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ht="15.75" customHeight="1">
      <c r="A311" s="72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ht="15.75" customHeight="1">
      <c r="A312" s="72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ht="15.75" customHeight="1">
      <c r="A313" s="72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ht="15.75" customHeight="1">
      <c r="A314" s="72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ht="15.75" customHeight="1">
      <c r="A315" s="72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ht="15.75" customHeight="1">
      <c r="A316" s="72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ht="15.75" customHeight="1">
      <c r="A317" s="72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ht="15.75" customHeight="1">
      <c r="A318" s="72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ht="15.75" customHeight="1">
      <c r="A319" s="72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ht="15.75" customHeight="1">
      <c r="A320" s="72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ht="15.75" customHeight="1">
      <c r="A321" s="72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ht="15.75" customHeight="1">
      <c r="A322" s="72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ht="15.75" customHeight="1">
      <c r="A323" s="72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ht="15.75" customHeight="1">
      <c r="A324" s="72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ht="15.75" customHeight="1">
      <c r="A325" s="72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ht="15.75" customHeight="1">
      <c r="A326" s="72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ht="15.75" customHeight="1">
      <c r="A327" s="72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ht="15.75" customHeight="1">
      <c r="A328" s="72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ht="15.75" customHeight="1">
      <c r="A329" s="72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ht="15.75" customHeight="1">
      <c r="A330" s="72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ht="15.75" customHeight="1">
      <c r="A331" s="72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ht="15.75" customHeight="1">
      <c r="A332" s="72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ht="15.75" customHeight="1">
      <c r="A333" s="72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ht="15.75" customHeight="1">
      <c r="A334" s="72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ht="15.75" customHeight="1">
      <c r="A335" s="72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ht="15.75" customHeight="1">
      <c r="A336" s="72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ht="15.75" customHeight="1">
      <c r="A337" s="72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ht="15.75" customHeight="1">
      <c r="A338" s="72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ht="15.75" customHeight="1">
      <c r="A339" s="72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ht="15.75" customHeight="1">
      <c r="A340" s="72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ht="15.75" customHeight="1">
      <c r="A341" s="72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ht="15.75" customHeight="1">
      <c r="A342" s="72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ht="15.75" customHeight="1">
      <c r="A343" s="72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ht="15.75" customHeight="1">
      <c r="A344" s="72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ht="15.75" customHeight="1">
      <c r="A345" s="72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ht="15.75" customHeight="1">
      <c r="A346" s="72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ht="15.75" customHeight="1">
      <c r="A347" s="72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ht="15.75" customHeight="1">
      <c r="A348" s="72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ht="15.75" customHeight="1">
      <c r="A349" s="72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ht="15.75" customHeight="1">
      <c r="A350" s="72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ht="15.75" customHeight="1">
      <c r="A351" s="72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ht="15.75" customHeight="1">
      <c r="A352" s="72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ht="15.75" customHeight="1">
      <c r="A353" s="72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ht="15.75" customHeight="1">
      <c r="A354" s="72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ht="15.75" customHeight="1">
      <c r="A355" s="72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ht="15.75" customHeight="1">
      <c r="A356" s="72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ht="15.75" customHeight="1">
      <c r="A357" s="72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ht="15.75" customHeight="1">
      <c r="A358" s="72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ht="15.75" customHeight="1">
      <c r="A359" s="72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ht="15.75" customHeight="1">
      <c r="A360" s="72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ht="15.75" customHeight="1">
      <c r="A361" s="72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ht="15.75" customHeight="1">
      <c r="A362" s="72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ht="15.75" customHeight="1">
      <c r="A363" s="72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ht="15.75" customHeight="1">
      <c r="A364" s="72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ht="15.75" customHeight="1">
      <c r="A365" s="72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ht="15.75" customHeight="1">
      <c r="A366" s="72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ht="15.75" customHeight="1">
      <c r="A367" s="72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ht="15.75" customHeight="1">
      <c r="A368" s="72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ht="15.75" customHeight="1">
      <c r="A369" s="72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ht="15.75" customHeight="1">
      <c r="A370" s="72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ht="15.75" customHeight="1">
      <c r="A371" s="72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ht="15.75" customHeight="1">
      <c r="A372" s="72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ht="15.75" customHeight="1">
      <c r="A373" s="72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ht="15.75" customHeight="1">
      <c r="A374" s="72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ht="15.75" customHeight="1">
      <c r="A375" s="72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ht="15.75" customHeight="1">
      <c r="A376" s="72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ht="15.75" customHeight="1">
      <c r="A377" s="72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ht="15.75" customHeight="1">
      <c r="A378" s="72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ht="15.75" customHeight="1">
      <c r="A379" s="72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ht="15.75" customHeight="1">
      <c r="A380" s="72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ht="15.75" customHeight="1">
      <c r="A381" s="72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ht="15.75" customHeight="1">
      <c r="A382" s="72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ht="15.75" customHeight="1">
      <c r="A383" s="72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ht="15.75" customHeight="1">
      <c r="A384" s="72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ht="15.75" customHeight="1">
      <c r="A385" s="72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ht="15.75" customHeight="1">
      <c r="A386" s="72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ht="15.75" customHeight="1">
      <c r="A387" s="72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ht="15.75" customHeight="1">
      <c r="A388" s="72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ht="15.75" customHeight="1">
      <c r="A389" s="72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ht="15.75" customHeight="1">
      <c r="A390" s="72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ht="15.75" customHeight="1">
      <c r="A391" s="72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ht="15.75" customHeight="1">
      <c r="A392" s="72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ht="15.75" customHeight="1">
      <c r="A393" s="72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ht="15.75" customHeight="1">
      <c r="A394" s="72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ht="15.75" customHeight="1">
      <c r="A395" s="72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ht="15.75" customHeight="1">
      <c r="A396" s="72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ht="15.75" customHeight="1">
      <c r="A397" s="72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ht="15.75" customHeight="1">
      <c r="A398" s="72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ht="15.75" customHeight="1">
      <c r="A399" s="72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ht="15.75" customHeight="1">
      <c r="A400" s="72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ht="15.75" customHeight="1">
      <c r="A401" s="72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ht="15.75" customHeight="1">
      <c r="A402" s="72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ht="15.75" customHeight="1">
      <c r="A403" s="72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ht="15.75" customHeight="1">
      <c r="A404" s="72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ht="15.75" customHeight="1">
      <c r="A405" s="72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ht="15.75" customHeight="1">
      <c r="A406" s="72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ht="15.75" customHeight="1">
      <c r="A407" s="72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ht="15.75" customHeight="1">
      <c r="A408" s="72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ht="15.75" customHeight="1">
      <c r="A409" s="72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ht="15.75" customHeight="1">
      <c r="A410" s="72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ht="15.75" customHeight="1">
      <c r="A411" s="72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ht="15.75" customHeight="1">
      <c r="A412" s="72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ht="15.75" customHeight="1">
      <c r="A413" s="72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ht="15.75" customHeight="1">
      <c r="A414" s="72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ht="15.75" customHeight="1">
      <c r="A415" s="72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ht="15.75" customHeight="1">
      <c r="A416" s="72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ht="15.75" customHeight="1">
      <c r="A417" s="72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ht="15.75" customHeight="1">
      <c r="A418" s="72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ht="15.75" customHeight="1">
      <c r="A419" s="72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ht="15.75" customHeight="1">
      <c r="A420" s="72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ht="15.75" customHeight="1">
      <c r="A421" s="72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ht="15.75" customHeight="1">
      <c r="A422" s="72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ht="15.75" customHeight="1">
      <c r="A423" s="72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ht="15.75" customHeight="1">
      <c r="A424" s="72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ht="15.75" customHeight="1">
      <c r="A425" s="72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ht="15.75" customHeight="1">
      <c r="A426" s="72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ht="15.75" customHeight="1">
      <c r="A427" s="72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ht="15.75" customHeight="1">
      <c r="A428" s="72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ht="15.75" customHeight="1">
      <c r="A429" s="72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ht="15.75" customHeight="1">
      <c r="A430" s="72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ht="15.75" customHeight="1">
      <c r="A431" s="72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ht="15.75" customHeight="1">
      <c r="A432" s="72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ht="15.75" customHeight="1">
      <c r="A433" s="72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ht="15.75" customHeight="1">
      <c r="A434" s="72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ht="15.75" customHeight="1">
      <c r="A435" s="72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ht="15.75" customHeight="1">
      <c r="A436" s="72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ht="15.75" customHeight="1">
      <c r="A437" s="72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ht="15.75" customHeight="1">
      <c r="A438" s="72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ht="15.75" customHeight="1">
      <c r="A439" s="72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ht="15.75" customHeight="1">
      <c r="A440" s="72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ht="15.75" customHeight="1">
      <c r="A441" s="72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ht="15.75" customHeight="1">
      <c r="A442" s="72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ht="15.75" customHeight="1">
      <c r="A443" s="72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ht="15.75" customHeight="1">
      <c r="A444" s="72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ht="15.75" customHeight="1">
      <c r="A445" s="72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ht="15.75" customHeight="1">
      <c r="A446" s="72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ht="15.75" customHeight="1">
      <c r="A447" s="72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ht="15.75" customHeight="1">
      <c r="A448" s="72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ht="15.75" customHeight="1">
      <c r="A449" s="72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ht="15.75" customHeight="1">
      <c r="A450" s="72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ht="15.75" customHeight="1">
      <c r="A451" s="72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ht="15.75" customHeight="1">
      <c r="A452" s="72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ht="15.75" customHeight="1">
      <c r="A453" s="72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ht="15.75" customHeight="1">
      <c r="A454" s="72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ht="15.75" customHeight="1">
      <c r="A455" s="72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ht="15.75" customHeight="1">
      <c r="A456" s="72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ht="15.75" customHeight="1">
      <c r="A457" s="72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ht="15.75" customHeight="1">
      <c r="A458" s="72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ht="15.75" customHeight="1">
      <c r="A459" s="72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ht="15.75" customHeight="1">
      <c r="A460" s="72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ht="15.75" customHeight="1">
      <c r="A461" s="72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ht="15.75" customHeight="1">
      <c r="A462" s="72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ht="15.75" customHeight="1">
      <c r="A463" s="72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ht="15.75" customHeight="1">
      <c r="A464" s="72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ht="15.75" customHeight="1">
      <c r="A465" s="72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ht="15.75" customHeight="1">
      <c r="A466" s="72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ht="15.75" customHeight="1">
      <c r="A467" s="72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ht="15.75" customHeight="1">
      <c r="A468" s="72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ht="15.75" customHeight="1">
      <c r="A469" s="72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ht="15.75" customHeight="1">
      <c r="A470" s="72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ht="15.75" customHeight="1">
      <c r="A471" s="72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ht="15.75" customHeight="1">
      <c r="A472" s="72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ht="15.75" customHeight="1">
      <c r="A473" s="72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ht="15.75" customHeight="1">
      <c r="A474" s="72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ht="15.75" customHeight="1">
      <c r="A475" s="72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ht="15.75" customHeight="1">
      <c r="A476" s="72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ht="15.75" customHeight="1">
      <c r="A477" s="72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ht="15.75" customHeight="1">
      <c r="A478" s="72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ht="15.75" customHeight="1">
      <c r="A479" s="72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ht="15.75" customHeight="1">
      <c r="A480" s="72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ht="15.75" customHeight="1">
      <c r="A481" s="72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ht="15.75" customHeight="1">
      <c r="A482" s="72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ht="15.75" customHeight="1">
      <c r="A483" s="72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ht="15.75" customHeight="1">
      <c r="A484" s="72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ht="15.75" customHeight="1">
      <c r="A485" s="72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ht="15.75" customHeight="1">
      <c r="A486" s="72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ht="15.75" customHeight="1">
      <c r="A487" s="72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ht="15.75" customHeight="1">
      <c r="A488" s="72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ht="15.75" customHeight="1">
      <c r="A489" s="72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ht="15.75" customHeight="1">
      <c r="A490" s="72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ht="15.75" customHeight="1">
      <c r="A491" s="72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ht="15.75" customHeight="1">
      <c r="A492" s="72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ht="15.75" customHeight="1">
      <c r="A493" s="72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ht="15.75" customHeight="1">
      <c r="A494" s="72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ht="15.75" customHeight="1">
      <c r="A495" s="72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ht="15.75" customHeight="1">
      <c r="A496" s="72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ht="15.75" customHeight="1">
      <c r="A497" s="72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ht="15.75" customHeight="1">
      <c r="A498" s="72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ht="15.75" customHeight="1">
      <c r="A499" s="72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ht="15.75" customHeight="1">
      <c r="A500" s="72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ht="15.75" customHeight="1">
      <c r="A501" s="72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ht="15.75" customHeight="1">
      <c r="A502" s="72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ht="15.75" customHeight="1">
      <c r="A503" s="72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ht="15.75" customHeight="1">
      <c r="A504" s="72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ht="15.75" customHeight="1">
      <c r="A505" s="72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ht="15.75" customHeight="1">
      <c r="A506" s="72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ht="15.75" customHeight="1">
      <c r="A507" s="72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ht="15.75" customHeight="1">
      <c r="A508" s="72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ht="15.75" customHeight="1">
      <c r="A509" s="72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ht="15.75" customHeight="1">
      <c r="A510" s="72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ht="15.75" customHeight="1">
      <c r="A511" s="72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ht="15.75" customHeight="1">
      <c r="A512" s="72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ht="15.75" customHeight="1">
      <c r="A513" s="72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ht="15.75" customHeight="1">
      <c r="A514" s="72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ht="15.75" customHeight="1">
      <c r="A515" s="72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ht="15.75" customHeight="1">
      <c r="A516" s="72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ht="15.75" customHeight="1">
      <c r="A517" s="72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ht="15.75" customHeight="1">
      <c r="A518" s="72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ht="15.75" customHeight="1">
      <c r="A519" s="72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ht="15.75" customHeight="1">
      <c r="A520" s="72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ht="15.75" customHeight="1">
      <c r="A521" s="72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ht="15.75" customHeight="1">
      <c r="A522" s="72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ht="15.75" customHeight="1">
      <c r="A523" s="72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ht="15.75" customHeight="1">
      <c r="A524" s="72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ht="15.75" customHeight="1">
      <c r="A525" s="72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ht="15.75" customHeight="1">
      <c r="A526" s="72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ht="15.75" customHeight="1">
      <c r="A527" s="72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ht="15.75" customHeight="1">
      <c r="A528" s="72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ht="15.75" customHeight="1">
      <c r="A529" s="72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ht="15.75" customHeight="1">
      <c r="A530" s="72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ht="15.75" customHeight="1">
      <c r="A531" s="72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ht="15.75" customHeight="1">
      <c r="A532" s="72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ht="15.75" customHeight="1">
      <c r="A533" s="72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ht="15.75" customHeight="1">
      <c r="A534" s="72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ht="15.75" customHeight="1">
      <c r="A535" s="72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ht="15.75" customHeight="1">
      <c r="A536" s="72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ht="15.75" customHeight="1">
      <c r="A537" s="72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ht="15.75" customHeight="1">
      <c r="A538" s="72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ht="15.75" customHeight="1">
      <c r="A539" s="72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ht="15.75" customHeight="1">
      <c r="A540" s="72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ht="15.75" customHeight="1">
      <c r="A541" s="72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ht="15.75" customHeight="1">
      <c r="A542" s="72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ht="15.75" customHeight="1">
      <c r="A543" s="72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ht="15.75" customHeight="1">
      <c r="A544" s="72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ht="15.75" customHeight="1">
      <c r="A545" s="72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ht="15.75" customHeight="1">
      <c r="A546" s="72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ht="15.75" customHeight="1">
      <c r="A547" s="72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ht="15.75" customHeight="1">
      <c r="A548" s="72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ht="15.75" customHeight="1">
      <c r="A549" s="72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ht="15.75" customHeight="1">
      <c r="A550" s="72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ht="15.75" customHeight="1">
      <c r="A551" s="72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ht="15.75" customHeight="1">
      <c r="A552" s="72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ht="15.75" customHeight="1">
      <c r="A553" s="72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ht="15.75" customHeight="1">
      <c r="A554" s="72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ht="15.75" customHeight="1">
      <c r="A555" s="72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ht="15.75" customHeight="1">
      <c r="A556" s="72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ht="15.75" customHeight="1">
      <c r="A557" s="72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ht="15.75" customHeight="1">
      <c r="A558" s="72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ht="15.75" customHeight="1">
      <c r="A559" s="72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ht="15.75" customHeight="1">
      <c r="A560" s="72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ht="15.75" customHeight="1">
      <c r="A561" s="72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ht="15.75" customHeight="1">
      <c r="A562" s="72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ht="15.75" customHeight="1">
      <c r="A563" s="72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ht="15.75" customHeight="1">
      <c r="A564" s="72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ht="15.75" customHeight="1">
      <c r="A565" s="72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ht="15.75" customHeight="1">
      <c r="A566" s="72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ht="15.75" customHeight="1">
      <c r="A567" s="72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ht="15.75" customHeight="1">
      <c r="A568" s="72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ht="15.75" customHeight="1">
      <c r="A569" s="72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ht="15.75" customHeight="1">
      <c r="A570" s="72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ht="15.75" customHeight="1">
      <c r="A571" s="72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ht="15.75" customHeight="1">
      <c r="A572" s="72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ht="15.75" customHeight="1">
      <c r="A573" s="72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ht="15.75" customHeight="1">
      <c r="A574" s="72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ht="15.75" customHeight="1">
      <c r="A575" s="72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ht="15.75" customHeight="1">
      <c r="A576" s="72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ht="15.75" customHeight="1">
      <c r="A577" s="72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ht="15.75" customHeight="1">
      <c r="A578" s="72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ht="15.75" customHeight="1">
      <c r="A579" s="72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ht="15.75" customHeight="1">
      <c r="A580" s="72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ht="15.75" customHeight="1">
      <c r="A581" s="72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ht="15.75" customHeight="1">
      <c r="A582" s="72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ht="15.75" customHeight="1">
      <c r="A583" s="72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ht="15.75" customHeight="1">
      <c r="A584" s="72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ht="15.75" customHeight="1">
      <c r="A585" s="72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ht="15.75" customHeight="1">
      <c r="A586" s="72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ht="15.75" customHeight="1">
      <c r="A587" s="72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ht="15.75" customHeight="1">
      <c r="A588" s="72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ht="15.75" customHeight="1">
      <c r="A589" s="72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ht="15.75" customHeight="1">
      <c r="A590" s="72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ht="15.75" customHeight="1">
      <c r="A591" s="72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ht="15.75" customHeight="1">
      <c r="A592" s="72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ht="15.75" customHeight="1">
      <c r="A593" s="72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ht="15.75" customHeight="1">
      <c r="A594" s="72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ht="15.75" customHeight="1">
      <c r="A595" s="72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ht="15.75" customHeight="1">
      <c r="A596" s="72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ht="15.75" customHeight="1">
      <c r="A597" s="72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ht="15.75" customHeight="1">
      <c r="A598" s="72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ht="15.75" customHeight="1">
      <c r="A599" s="72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ht="15.75" customHeight="1">
      <c r="A600" s="72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ht="15.75" customHeight="1">
      <c r="A601" s="72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ht="15.75" customHeight="1">
      <c r="A602" s="72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ht="15.75" customHeight="1">
      <c r="A603" s="72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ht="15.75" customHeight="1">
      <c r="A604" s="72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ht="15.75" customHeight="1">
      <c r="A605" s="72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ht="15.75" customHeight="1">
      <c r="A606" s="72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ht="15.75" customHeight="1">
      <c r="A607" s="72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ht="15.75" customHeight="1">
      <c r="A608" s="72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ht="15.75" customHeight="1">
      <c r="A609" s="72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ht="15.75" customHeight="1">
      <c r="A610" s="72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ht="15.75" customHeight="1">
      <c r="A611" s="72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ht="15.75" customHeight="1">
      <c r="A612" s="72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ht="15.75" customHeight="1">
      <c r="A613" s="72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ht="15.75" customHeight="1">
      <c r="A614" s="72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ht="15.75" customHeight="1">
      <c r="A615" s="72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ht="15.75" customHeight="1">
      <c r="A616" s="72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ht="15.75" customHeight="1">
      <c r="A617" s="72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ht="15.75" customHeight="1">
      <c r="A618" s="72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ht="15.75" customHeight="1">
      <c r="A619" s="72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ht="15.75" customHeight="1">
      <c r="A620" s="72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ht="15.75" customHeight="1">
      <c r="A621" s="72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ht="15.75" customHeight="1">
      <c r="A622" s="72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ht="15.75" customHeight="1">
      <c r="A623" s="72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ht="15.75" customHeight="1">
      <c r="A624" s="72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ht="15.75" customHeight="1">
      <c r="A625" s="72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ht="15.75" customHeight="1">
      <c r="A626" s="72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ht="15.75" customHeight="1">
      <c r="A627" s="72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ht="15.75" customHeight="1">
      <c r="A628" s="72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ht="15.75" customHeight="1">
      <c r="A629" s="72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ht="15.75" customHeight="1">
      <c r="A630" s="72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ht="15.75" customHeight="1">
      <c r="A631" s="72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ht="15.75" customHeight="1">
      <c r="A632" s="72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ht="15.75" customHeight="1">
      <c r="A633" s="72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ht="15.75" customHeight="1">
      <c r="A634" s="72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ht="15.75" customHeight="1">
      <c r="A635" s="72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ht="15.75" customHeight="1">
      <c r="A636" s="72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ht="15.75" customHeight="1">
      <c r="A637" s="72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ht="15.75" customHeight="1">
      <c r="A638" s="72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ht="15.75" customHeight="1">
      <c r="A639" s="72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ht="15.75" customHeight="1">
      <c r="A640" s="72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ht="15.75" customHeight="1">
      <c r="A641" s="72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ht="15.75" customHeight="1">
      <c r="A642" s="72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ht="15.75" customHeight="1">
      <c r="A643" s="72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ht="15.75" customHeight="1">
      <c r="A644" s="72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ht="15.75" customHeight="1">
      <c r="A645" s="72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ht="15.75" customHeight="1">
      <c r="A646" s="72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ht="15.75" customHeight="1">
      <c r="A647" s="72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ht="15.75" customHeight="1">
      <c r="A648" s="72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ht="15.75" customHeight="1">
      <c r="A649" s="72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ht="15.75" customHeight="1">
      <c r="A650" s="72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ht="15.75" customHeight="1">
      <c r="A651" s="72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ht="15.75" customHeight="1">
      <c r="A652" s="72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ht="15.75" customHeight="1">
      <c r="A653" s="72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ht="15.75" customHeight="1">
      <c r="A654" s="72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ht="15.75" customHeight="1">
      <c r="A655" s="72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ht="15.75" customHeight="1">
      <c r="A656" s="72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ht="15.75" customHeight="1">
      <c r="A657" s="72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ht="15.75" customHeight="1">
      <c r="A658" s="72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ht="15.75" customHeight="1">
      <c r="A659" s="72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ht="15.75" customHeight="1">
      <c r="A660" s="72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ht="15.75" customHeight="1">
      <c r="A661" s="72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ht="15.75" customHeight="1">
      <c r="A662" s="72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ht="15.75" customHeight="1">
      <c r="A663" s="72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ht="15.75" customHeight="1">
      <c r="A664" s="72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ht="15.75" customHeight="1">
      <c r="A665" s="72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ht="15.75" customHeight="1">
      <c r="A666" s="72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ht="15.75" customHeight="1">
      <c r="A667" s="72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ht="15.75" customHeight="1">
      <c r="A668" s="72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ht="15.75" customHeight="1">
      <c r="A669" s="72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ht="15.75" customHeight="1">
      <c r="A670" s="72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ht="15.75" customHeight="1">
      <c r="A671" s="72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ht="15.75" customHeight="1">
      <c r="A672" s="72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ht="15.75" customHeight="1">
      <c r="A673" s="72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ht="15.75" customHeight="1">
      <c r="A674" s="72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ht="15.75" customHeight="1">
      <c r="A675" s="72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ht="15.75" customHeight="1">
      <c r="A676" s="72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ht="15.75" customHeight="1">
      <c r="A677" s="72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ht="15.75" customHeight="1">
      <c r="A678" s="72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ht="15.75" customHeight="1">
      <c r="A679" s="72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ht="15.75" customHeight="1">
      <c r="A680" s="72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ht="15.75" customHeight="1">
      <c r="A681" s="72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ht="15.75" customHeight="1">
      <c r="A682" s="72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ht="15.75" customHeight="1">
      <c r="A683" s="72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ht="15.75" customHeight="1">
      <c r="A684" s="72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ht="15.75" customHeight="1">
      <c r="A685" s="72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ht="15.75" customHeight="1">
      <c r="A686" s="72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ht="15.75" customHeight="1">
      <c r="A687" s="72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ht="15.75" customHeight="1">
      <c r="A688" s="72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ht="15.75" customHeight="1">
      <c r="A689" s="72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ht="15.75" customHeight="1">
      <c r="A690" s="72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ht="15.75" customHeight="1">
      <c r="A691" s="72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ht="15.75" customHeight="1">
      <c r="A692" s="72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ht="15.75" customHeight="1">
      <c r="A693" s="72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ht="15.75" customHeight="1">
      <c r="A694" s="72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ht="15.75" customHeight="1">
      <c r="A695" s="72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ht="15.75" customHeight="1">
      <c r="A696" s="72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ht="15.75" customHeight="1">
      <c r="A697" s="72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ht="15.75" customHeight="1">
      <c r="A698" s="72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ht="15.75" customHeight="1">
      <c r="A699" s="72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ht="15.75" customHeight="1">
      <c r="A700" s="72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ht="15.75" customHeight="1">
      <c r="A701" s="72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ht="15.75" customHeight="1">
      <c r="A702" s="72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ht="15.75" customHeight="1">
      <c r="A703" s="72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ht="15.75" customHeight="1">
      <c r="A704" s="72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ht="15.75" customHeight="1">
      <c r="A705" s="72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ht="15.75" customHeight="1">
      <c r="A706" s="72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ht="15.75" customHeight="1">
      <c r="A707" s="72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ht="15.75" customHeight="1">
      <c r="A708" s="72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ht="15.75" customHeight="1">
      <c r="A709" s="72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ht="15.75" customHeight="1">
      <c r="A710" s="72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ht="15.75" customHeight="1">
      <c r="A711" s="72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ht="15.75" customHeight="1">
      <c r="A712" s="72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ht="15.75" customHeight="1">
      <c r="A713" s="72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ht="15.75" customHeight="1">
      <c r="A714" s="72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ht="15.75" customHeight="1">
      <c r="A715" s="72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ht="15.75" customHeight="1">
      <c r="A716" s="72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ht="15.75" customHeight="1">
      <c r="A717" s="72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ht="15.75" customHeight="1">
      <c r="A718" s="72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ht="15.75" customHeight="1">
      <c r="A719" s="72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ht="15.75" customHeight="1">
      <c r="A720" s="72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ht="15.75" customHeight="1">
      <c r="A721" s="72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ht="15.75" customHeight="1">
      <c r="A722" s="72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ht="15.75" customHeight="1">
      <c r="A723" s="72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ht="15.75" customHeight="1">
      <c r="A724" s="72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ht="15.75" customHeight="1">
      <c r="A725" s="72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ht="15.75" customHeight="1">
      <c r="A726" s="72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ht="15.75" customHeight="1">
      <c r="A727" s="72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ht="15.75" customHeight="1">
      <c r="A728" s="72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ht="15.75" customHeight="1">
      <c r="A729" s="72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ht="15.75" customHeight="1">
      <c r="A730" s="72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ht="15.75" customHeight="1">
      <c r="A731" s="72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ht="15.75" customHeight="1">
      <c r="A732" s="72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ht="15.75" customHeight="1">
      <c r="A733" s="72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ht="15.75" customHeight="1">
      <c r="A734" s="72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ht="15.75" customHeight="1">
      <c r="A735" s="72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ht="15.75" customHeight="1">
      <c r="A736" s="72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ht="15.75" customHeight="1">
      <c r="A737" s="72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ht="15.75" customHeight="1">
      <c r="A738" s="72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ht="15.75" customHeight="1">
      <c r="A739" s="72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ht="15.75" customHeight="1">
      <c r="A740" s="72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ht="15.75" customHeight="1">
      <c r="A741" s="72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ht="15.75" customHeight="1">
      <c r="A742" s="72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ht="15.75" customHeight="1">
      <c r="A743" s="72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ht="15.75" customHeight="1">
      <c r="A744" s="72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ht="15.75" customHeight="1">
      <c r="A745" s="72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ht="15.75" customHeight="1">
      <c r="A746" s="72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ht="15.75" customHeight="1">
      <c r="A747" s="72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ht="15.75" customHeight="1">
      <c r="A748" s="72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ht="15.75" customHeight="1">
      <c r="A749" s="72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ht="15.75" customHeight="1">
      <c r="A750" s="72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ht="15.75" customHeight="1">
      <c r="A751" s="72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ht="15.75" customHeight="1">
      <c r="A752" s="72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ht="15.75" customHeight="1">
      <c r="A753" s="72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ht="15.75" customHeight="1">
      <c r="A754" s="72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ht="15.75" customHeight="1">
      <c r="A755" s="72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ht="15.75" customHeight="1">
      <c r="A756" s="72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ht="15.75" customHeight="1">
      <c r="A757" s="72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ht="15.75" customHeight="1">
      <c r="A758" s="72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ht="15.75" customHeight="1">
      <c r="A759" s="72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ht="15.75" customHeight="1">
      <c r="A760" s="72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ht="15.75" customHeight="1">
      <c r="A761" s="72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ht="15.75" customHeight="1">
      <c r="A762" s="72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ht="15.75" customHeight="1">
      <c r="A763" s="72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ht="15.75" customHeight="1">
      <c r="A764" s="72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ht="15.75" customHeight="1">
      <c r="A765" s="72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ht="15.75" customHeight="1">
      <c r="A766" s="72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ht="15.75" customHeight="1">
      <c r="A767" s="72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ht="15.75" customHeight="1">
      <c r="A768" s="72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ht="15.75" customHeight="1">
      <c r="A769" s="72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ht="15.75" customHeight="1">
      <c r="A770" s="72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ht="15.75" customHeight="1">
      <c r="A771" s="72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ht="15.75" customHeight="1">
      <c r="A772" s="72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ht="15.75" customHeight="1">
      <c r="A773" s="72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ht="15.75" customHeight="1">
      <c r="A774" s="72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ht="15.75" customHeight="1">
      <c r="A775" s="72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ht="15.75" customHeight="1">
      <c r="A776" s="72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ht="15.75" customHeight="1">
      <c r="A777" s="72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ht="15.75" customHeight="1">
      <c r="A778" s="72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ht="15.75" customHeight="1">
      <c r="A779" s="72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ht="15.75" customHeight="1">
      <c r="A780" s="72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ht="15.75" customHeight="1">
      <c r="A781" s="72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ht="15.75" customHeight="1">
      <c r="A782" s="72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ht="15.75" customHeight="1">
      <c r="A783" s="72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ht="15.75" customHeight="1">
      <c r="A784" s="72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ht="15.75" customHeight="1">
      <c r="A785" s="72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ht="15.75" customHeight="1">
      <c r="A786" s="72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ht="15.75" customHeight="1">
      <c r="A787" s="72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ht="15.75" customHeight="1">
      <c r="A788" s="72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ht="15.75" customHeight="1">
      <c r="A789" s="72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ht="15.75" customHeight="1">
      <c r="A790" s="72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ht="15.75" customHeight="1">
      <c r="A791" s="72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ht="15.75" customHeight="1">
      <c r="A792" s="72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ht="15.75" customHeight="1">
      <c r="A793" s="72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ht="15.75" customHeight="1">
      <c r="A794" s="72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ht="15.75" customHeight="1">
      <c r="A795" s="72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ht="15.75" customHeight="1">
      <c r="A796" s="72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ht="15.75" customHeight="1">
      <c r="A797" s="72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ht="15.75" customHeight="1">
      <c r="A798" s="72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ht="15.75" customHeight="1">
      <c r="A799" s="72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ht="15.75" customHeight="1">
      <c r="A800" s="72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ht="15.75" customHeight="1">
      <c r="A801" s="72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ht="15.75" customHeight="1">
      <c r="A802" s="72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ht="15.75" customHeight="1">
      <c r="A803" s="72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ht="15.75" customHeight="1">
      <c r="A804" s="72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ht="15.75" customHeight="1">
      <c r="A805" s="72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ht="15.75" customHeight="1">
      <c r="A806" s="72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ht="15.75" customHeight="1">
      <c r="A807" s="72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ht="15.75" customHeight="1">
      <c r="A808" s="72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ht="15.75" customHeight="1">
      <c r="A809" s="72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ht="15.75" customHeight="1">
      <c r="A810" s="72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ht="15.75" customHeight="1">
      <c r="A811" s="72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ht="15.75" customHeight="1">
      <c r="A812" s="72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ht="15.75" customHeight="1">
      <c r="A813" s="72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ht="15.75" customHeight="1">
      <c r="A814" s="72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ht="15.75" customHeight="1">
      <c r="A815" s="72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ht="15.75" customHeight="1">
      <c r="A816" s="72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ht="15.75" customHeight="1">
      <c r="A817" s="72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ht="15.75" customHeight="1">
      <c r="A818" s="72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ht="15.75" customHeight="1">
      <c r="A819" s="72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ht="15.75" customHeight="1">
      <c r="A820" s="72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ht="15.75" customHeight="1">
      <c r="A821" s="72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ht="15.75" customHeight="1">
      <c r="A822" s="72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ht="15.75" customHeight="1">
      <c r="A823" s="72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ht="15.75" customHeight="1">
      <c r="A824" s="72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ht="15.75" customHeight="1">
      <c r="A825" s="72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ht="15.75" customHeight="1">
      <c r="A826" s="72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ht="15.75" customHeight="1">
      <c r="A827" s="72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ht="15.75" customHeight="1">
      <c r="A828" s="72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ht="15.75" customHeight="1">
      <c r="A829" s="72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ht="15.75" customHeight="1">
      <c r="A830" s="72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ht="15.75" customHeight="1">
      <c r="A831" s="72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ht="15.75" customHeight="1">
      <c r="A832" s="72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ht="15.75" customHeight="1">
      <c r="A833" s="72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ht="15.75" customHeight="1">
      <c r="A834" s="72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ht="15.75" customHeight="1">
      <c r="A835" s="72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ht="15.75" customHeight="1">
      <c r="A836" s="72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ht="15.75" customHeight="1">
      <c r="A837" s="72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ht="15.75" customHeight="1">
      <c r="A838" s="72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ht="15.75" customHeight="1">
      <c r="A839" s="72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ht="15.75" customHeight="1">
      <c r="A840" s="72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ht="15.75" customHeight="1">
      <c r="A841" s="72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ht="15.75" customHeight="1">
      <c r="A842" s="72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ht="15.75" customHeight="1">
      <c r="A843" s="72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ht="15.75" customHeight="1">
      <c r="A844" s="72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ht="15.75" customHeight="1">
      <c r="A845" s="72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ht="15.75" customHeight="1">
      <c r="A846" s="72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ht="15.75" customHeight="1">
      <c r="A847" s="72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ht="15.75" customHeight="1">
      <c r="A848" s="72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ht="15.75" customHeight="1">
      <c r="A849" s="72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ht="15.75" customHeight="1">
      <c r="A850" s="72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ht="15.75" customHeight="1">
      <c r="A851" s="72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ht="15.75" customHeight="1">
      <c r="A852" s="72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ht="15.75" customHeight="1">
      <c r="A853" s="72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ht="15.75" customHeight="1">
      <c r="A854" s="72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ht="15.75" customHeight="1">
      <c r="A855" s="72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ht="15.75" customHeight="1">
      <c r="A856" s="72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ht="15.75" customHeight="1">
      <c r="A857" s="72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ht="15.75" customHeight="1">
      <c r="A858" s="72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ht="15.75" customHeight="1">
      <c r="A859" s="72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ht="15.75" customHeight="1">
      <c r="A860" s="72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ht="15.75" customHeight="1">
      <c r="A861" s="72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ht="15.75" customHeight="1">
      <c r="A862" s="72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ht="15.75" customHeight="1">
      <c r="A863" s="72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ht="15.75" customHeight="1">
      <c r="A864" s="72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ht="15.75" customHeight="1">
      <c r="A865" s="72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ht="15.75" customHeight="1">
      <c r="A866" s="72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ht="15.75" customHeight="1">
      <c r="A867" s="72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ht="15.75" customHeight="1">
      <c r="A868" s="72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ht="15.75" customHeight="1">
      <c r="A869" s="72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ht="15.75" customHeight="1">
      <c r="A870" s="72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ht="15.75" customHeight="1">
      <c r="A871" s="72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ht="15.75" customHeight="1">
      <c r="A872" s="72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ht="15.75" customHeight="1">
      <c r="A873" s="72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ht="15.75" customHeight="1">
      <c r="A874" s="72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ht="15.75" customHeight="1">
      <c r="A875" s="72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ht="15.75" customHeight="1">
      <c r="A876" s="72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ht="15.75" customHeight="1">
      <c r="A877" s="72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ht="15.75" customHeight="1">
      <c r="A878" s="72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ht="15.75" customHeight="1">
      <c r="A879" s="72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ht="15.75" customHeight="1">
      <c r="A880" s="72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ht="15.75" customHeight="1">
      <c r="A881" s="72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ht="15.75" customHeight="1">
      <c r="A882" s="72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ht="15.75" customHeight="1">
      <c r="A883" s="72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ht="15.75" customHeight="1">
      <c r="A884" s="72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ht="15.75" customHeight="1">
      <c r="A885" s="72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ht="15.75" customHeight="1">
      <c r="A886" s="72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ht="15.75" customHeight="1">
      <c r="A887" s="72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ht="15.75" customHeight="1">
      <c r="A888" s="72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ht="15.75" customHeight="1">
      <c r="A889" s="72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ht="15.75" customHeight="1">
      <c r="A890" s="72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ht="15.75" customHeight="1">
      <c r="A891" s="72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ht="15.75" customHeight="1">
      <c r="A892" s="72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ht="15.75" customHeight="1">
      <c r="A893" s="72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ht="15.75" customHeight="1">
      <c r="A894" s="72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ht="15.75" customHeight="1">
      <c r="A895" s="72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ht="15.75" customHeight="1">
      <c r="A896" s="72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ht="15.75" customHeight="1">
      <c r="A897" s="72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ht="15.75" customHeight="1">
      <c r="A898" s="72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ht="15.75" customHeight="1">
      <c r="A899" s="72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ht="15.75" customHeight="1">
      <c r="A900" s="72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ht="15.75" customHeight="1">
      <c r="A901" s="72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ht="15.75" customHeight="1">
      <c r="A902" s="72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ht="15.75" customHeight="1">
      <c r="A903" s="72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ht="15.75" customHeight="1">
      <c r="A904" s="72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ht="15.75" customHeight="1">
      <c r="A905" s="72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ht="15.75" customHeight="1">
      <c r="A906" s="72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ht="15.75" customHeight="1">
      <c r="A907" s="72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ht="15.75" customHeight="1">
      <c r="A908" s="72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ht="15.75" customHeight="1">
      <c r="A909" s="72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ht="15.75" customHeight="1">
      <c r="A910" s="72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ht="15.75" customHeight="1">
      <c r="A911" s="72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ht="15.75" customHeight="1">
      <c r="A912" s="72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ht="15.75" customHeight="1">
      <c r="A913" s="72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ht="15.75" customHeight="1">
      <c r="A914" s="72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ht="15.75" customHeight="1">
      <c r="A915" s="72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ht="15.75" customHeight="1">
      <c r="A916" s="72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ht="15.75" customHeight="1">
      <c r="A917" s="72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ht="15.75" customHeight="1">
      <c r="A918" s="72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ht="15.75" customHeight="1">
      <c r="A919" s="72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ht="15.75" customHeight="1">
      <c r="A920" s="72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ht="15.75" customHeight="1">
      <c r="A921" s="72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ht="15.75" customHeight="1">
      <c r="A922" s="72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ht="15.75" customHeight="1">
      <c r="A923" s="72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ht="15.75" customHeight="1">
      <c r="A924" s="72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ht="15.75" customHeight="1">
      <c r="A925" s="72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ht="15.75" customHeight="1">
      <c r="A926" s="72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ht="15.75" customHeight="1">
      <c r="A927" s="72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ht="15.75" customHeight="1">
      <c r="A928" s="72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ht="15.75" customHeight="1">
      <c r="A929" s="72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ht="15.75" customHeight="1">
      <c r="A930" s="72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ht="15.75" customHeight="1">
      <c r="A931" s="72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ht="15.75" customHeight="1">
      <c r="A932" s="72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ht="15.75" customHeight="1">
      <c r="A933" s="72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ht="15.75" customHeight="1">
      <c r="A934" s="72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ht="15.75" customHeight="1">
      <c r="A935" s="72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ht="15.75" customHeight="1">
      <c r="A936" s="72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ht="15.75" customHeight="1">
      <c r="A937" s="72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ht="15.75" customHeight="1">
      <c r="A938" s="72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ht="15.75" customHeight="1">
      <c r="A939" s="72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ht="15.75" customHeight="1">
      <c r="A940" s="72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ht="15.75" customHeight="1">
      <c r="A941" s="72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ht="15.75" customHeight="1">
      <c r="A942" s="72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ht="15.75" customHeight="1">
      <c r="A943" s="72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ht="15.75" customHeight="1">
      <c r="A944" s="72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ht="15.75" customHeight="1">
      <c r="A945" s="72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ht="15.75" customHeight="1">
      <c r="A946" s="72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ht="15.75" customHeight="1">
      <c r="A947" s="72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ht="15.75" customHeight="1">
      <c r="A948" s="72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ht="15.75" customHeight="1">
      <c r="A949" s="72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ht="15.75" customHeight="1">
      <c r="A950" s="72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ht="15.75" customHeight="1">
      <c r="A951" s="72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ht="15.75" customHeight="1">
      <c r="A952" s="72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ht="15.75" customHeight="1">
      <c r="A953" s="72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ht="15.75" customHeight="1">
      <c r="A954" s="72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ht="15.75" customHeight="1">
      <c r="A955" s="72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ht="15.75" customHeight="1">
      <c r="A956" s="72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ht="15.75" customHeight="1">
      <c r="A957" s="72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ht="15.75" customHeight="1">
      <c r="A958" s="72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ht="15.75" customHeight="1">
      <c r="A959" s="72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ht="15.75" customHeight="1">
      <c r="A960" s="72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ht="15.75" customHeight="1">
      <c r="A961" s="72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ht="15.75" customHeight="1">
      <c r="A962" s="72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ht="15.75" customHeight="1">
      <c r="A963" s="72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ht="15.75" customHeight="1">
      <c r="A964" s="72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ht="15.75" customHeight="1">
      <c r="A965" s="72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ht="15.75" customHeight="1">
      <c r="A966" s="72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ht="15.75" customHeight="1">
      <c r="A967" s="72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ht="15.75" customHeight="1">
      <c r="A968" s="72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ht="15.75" customHeight="1">
      <c r="A969" s="72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ht="15.75" customHeight="1">
      <c r="A970" s="72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ht="15.75" customHeight="1">
      <c r="A971" s="72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ht="15.75" customHeight="1">
      <c r="A972" s="72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ht="15.75" customHeight="1">
      <c r="A973" s="72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ht="15.75" customHeight="1">
      <c r="A974" s="72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ht="15.75" customHeight="1">
      <c r="A975" s="72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ht="15.75" customHeight="1">
      <c r="A976" s="72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ht="15.75" customHeight="1">
      <c r="A977" s="72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ht="15.75" customHeight="1">
      <c r="A978" s="72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ht="15.75" customHeight="1">
      <c r="A979" s="72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ht="15.75" customHeight="1">
      <c r="A980" s="72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ht="15.75" customHeight="1">
      <c r="A981" s="72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ht="15.75" customHeight="1">
      <c r="A982" s="72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ht="15.75" customHeight="1">
      <c r="A983" s="72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ht="15.75" customHeight="1">
      <c r="A984" s="72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ht="15.75" customHeight="1">
      <c r="A985" s="72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ht="15.75" customHeight="1">
      <c r="A986" s="72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ht="15.75" customHeight="1">
      <c r="A987" s="72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ht="15.75" customHeight="1">
      <c r="A988" s="72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ht="15.75" customHeight="1">
      <c r="A989" s="72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ht="15.75" customHeight="1">
      <c r="A990" s="72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</sheetData>
  <mergeCells count="8">
    <mergeCell ref="B1:G1"/>
    <mergeCell ref="H1:J1"/>
    <mergeCell ref="K1:O1"/>
    <mergeCell ref="B2:O2"/>
    <mergeCell ref="P3:T3"/>
    <mergeCell ref="B4:M4"/>
    <mergeCell ref="P4:T53"/>
    <mergeCell ref="B6:M6"/>
  </mergeCells>
  <conditionalFormatting sqref="B42:M43">
    <cfRule type="cellIs" dxfId="0" priority="1" operator="lessThan">
      <formula>0</formula>
    </cfRule>
  </conditionalFormatting>
  <conditionalFormatting sqref="C42:M42">
    <cfRule type="cellIs" dxfId="0" priority="2" operator="lessThan">
      <formula>0</formula>
    </cfRule>
  </conditionalFormatting>
  <conditionalFormatting sqref="B38:M38 O38">
    <cfRule type="notContainsText" dxfId="1" priority="3" operator="notContains" text="-">
      <formula>ISERROR(SEARCH(("-"),(B38)))</formula>
    </cfRule>
  </conditionalFormatting>
  <conditionalFormatting sqref="B38:M38 O38">
    <cfRule type="containsText" dxfId="2" priority="4" operator="containsText" text="-">
      <formula>NOT(ISERROR(SEARCH(("-"),(B38))))</formula>
    </cfRule>
  </conditionalFormatting>
  <hyperlinks>
    <hyperlink r:id="rId1" ref="H1"/>
  </hyperlinks>
  <printOptions/>
  <pageMargins bottom="0.75" footer="0.0" header="0.0" left="0.7" right="0.7" top="0.75"/>
  <pageSetup paperSize="9" orientation="portrait"/>
  <drawing r:id="rId2"/>
</worksheet>
</file>