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0730" windowHeight="11760" tabRatio="838" activeTab="3"/>
  </bookViews>
  <sheets>
    <sheet name="затраты" sheetId="11" r:id="rId1"/>
    <sheet name="ЗП команды" sheetId="12" r:id="rId2"/>
    <sheet name="ФМ" sheetId="8" r:id="rId3"/>
    <sheet name="РасчетОкупаемости" sheetId="10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0" i="10"/>
  <c r="O31" s="1"/>
  <c r="N30"/>
  <c r="K30"/>
  <c r="K31" s="1"/>
  <c r="J30"/>
  <c r="J31" s="1"/>
  <c r="G30"/>
  <c r="G31" s="1"/>
  <c r="F30"/>
  <c r="F31" s="1"/>
  <c r="C29"/>
  <c r="C31"/>
  <c r="C32" s="1"/>
  <c r="N31"/>
  <c r="F28"/>
  <c r="G28" s="1"/>
  <c r="H28" s="1"/>
  <c r="I28" s="1"/>
  <c r="J28" s="1"/>
  <c r="K28" s="1"/>
  <c r="L28" s="1"/>
  <c r="M28" s="1"/>
  <c r="N28" s="1"/>
  <c r="O28" s="1"/>
  <c r="E28"/>
  <c r="C22"/>
  <c r="D14"/>
  <c r="D15" s="1"/>
  <c r="E14"/>
  <c r="E30" s="1"/>
  <c r="E31" s="1"/>
  <c r="O14"/>
  <c r="O15" s="1"/>
  <c r="N14"/>
  <c r="M14"/>
  <c r="M15" s="1"/>
  <c r="L14"/>
  <c r="L15" s="1"/>
  <c r="K14"/>
  <c r="K15" s="1"/>
  <c r="J14"/>
  <c r="J15" s="1"/>
  <c r="I14"/>
  <c r="I15" s="1"/>
  <c r="H14"/>
  <c r="H15" s="1"/>
  <c r="G14"/>
  <c r="G15" s="1"/>
  <c r="F14"/>
  <c r="F15" s="1"/>
  <c r="E15"/>
  <c r="D6"/>
  <c r="N15"/>
  <c r="F11"/>
  <c r="G11" s="1"/>
  <c r="H11" s="1"/>
  <c r="I11" s="1"/>
  <c r="J11" s="1"/>
  <c r="K11" s="1"/>
  <c r="L11" s="1"/>
  <c r="M11" s="1"/>
  <c r="N11" s="1"/>
  <c r="O11" s="1"/>
  <c r="E11"/>
  <c r="AE63" i="8"/>
  <c r="AD63"/>
  <c r="AC63"/>
  <c r="AB63"/>
  <c r="AA63"/>
  <c r="Z63"/>
  <c r="Y63"/>
  <c r="X63"/>
  <c r="W63"/>
  <c r="V63"/>
  <c r="U63"/>
  <c r="T63"/>
  <c r="S63"/>
  <c r="AE61"/>
  <c r="S61"/>
  <c r="S47"/>
  <c r="T47"/>
  <c r="U47"/>
  <c r="V47"/>
  <c r="W47"/>
  <c r="X47"/>
  <c r="Y47"/>
  <c r="Z47"/>
  <c r="AA47"/>
  <c r="AB47"/>
  <c r="AC47"/>
  <c r="AD47"/>
  <c r="S54"/>
  <c r="G30" i="11"/>
  <c r="AE60" i="8"/>
  <c r="AE59"/>
  <c r="T58"/>
  <c r="U58" s="1"/>
  <c r="V58" s="1"/>
  <c r="W58" s="1"/>
  <c r="X58" s="1"/>
  <c r="Y58" s="1"/>
  <c r="Z58" s="1"/>
  <c r="AA58" s="1"/>
  <c r="AB58" s="1"/>
  <c r="AC58" s="1"/>
  <c r="AD58" s="1"/>
  <c r="AD57"/>
  <c r="AC57"/>
  <c r="AB57"/>
  <c r="AA57"/>
  <c r="Z57"/>
  <c r="Y57"/>
  <c r="X57"/>
  <c r="W57"/>
  <c r="V57"/>
  <c r="U57"/>
  <c r="T57"/>
  <c r="S57"/>
  <c r="AD56"/>
  <c r="AC56"/>
  <c r="AB56"/>
  <c r="AA56"/>
  <c r="Z56"/>
  <c r="Y56"/>
  <c r="X56"/>
  <c r="W56"/>
  <c r="V56"/>
  <c r="U56"/>
  <c r="T56"/>
  <c r="S56"/>
  <c r="AE55"/>
  <c r="AD54"/>
  <c r="AC54"/>
  <c r="AB54"/>
  <c r="AA54"/>
  <c r="Z54"/>
  <c r="Y54"/>
  <c r="X54"/>
  <c r="W54"/>
  <c r="V54"/>
  <c r="U54"/>
  <c r="T54"/>
  <c r="AE52"/>
  <c r="T43"/>
  <c r="U43"/>
  <c r="V43"/>
  <c r="W43"/>
  <c r="X43"/>
  <c r="Y43"/>
  <c r="Z43"/>
  <c r="AA43"/>
  <c r="AB43"/>
  <c r="AC43"/>
  <c r="AD43"/>
  <c r="T44"/>
  <c r="U44"/>
  <c r="V44"/>
  <c r="W44"/>
  <c r="X44"/>
  <c r="Y44"/>
  <c r="Z44"/>
  <c r="AA44"/>
  <c r="AB44"/>
  <c r="AC44"/>
  <c r="AD44"/>
  <c r="T45"/>
  <c r="U45"/>
  <c r="V45"/>
  <c r="W45"/>
  <c r="X45"/>
  <c r="Y45"/>
  <c r="Z45"/>
  <c r="AA45"/>
  <c r="AB45"/>
  <c r="AC45"/>
  <c r="AD45"/>
  <c r="T46"/>
  <c r="U46"/>
  <c r="AE46" s="1"/>
  <c r="V46"/>
  <c r="W46"/>
  <c r="X46"/>
  <c r="Y46"/>
  <c r="Z46"/>
  <c r="AA46"/>
  <c r="AB46"/>
  <c r="AC46"/>
  <c r="AD46"/>
  <c r="S46"/>
  <c r="S45"/>
  <c r="AE45" s="1"/>
  <c r="S44"/>
  <c r="AE44" s="1"/>
  <c r="S43"/>
  <c r="AE43" s="1"/>
  <c r="T38"/>
  <c r="U38"/>
  <c r="V38"/>
  <c r="T39"/>
  <c r="U39"/>
  <c r="V39"/>
  <c r="T40"/>
  <c r="U40"/>
  <c r="V40"/>
  <c r="T41"/>
  <c r="U41"/>
  <c r="V41"/>
  <c r="S41"/>
  <c r="S40"/>
  <c r="S39"/>
  <c r="S38"/>
  <c r="AE36"/>
  <c r="AE35"/>
  <c r="AE34"/>
  <c r="AE33"/>
  <c r="AE26"/>
  <c r="AE25"/>
  <c r="AE24"/>
  <c r="AE23"/>
  <c r="AE16"/>
  <c r="AE15"/>
  <c r="AE14"/>
  <c r="AE13"/>
  <c r="I30" i="10" l="1"/>
  <c r="I31" s="1"/>
  <c r="M30"/>
  <c r="M31" s="1"/>
  <c r="D30"/>
  <c r="D31" s="1"/>
  <c r="H30"/>
  <c r="H31" s="1"/>
  <c r="L30"/>
  <c r="L31" s="1"/>
  <c r="D32"/>
  <c r="E32" s="1"/>
  <c r="F32" s="1"/>
  <c r="G32" s="1"/>
  <c r="H32" s="1"/>
  <c r="P14"/>
  <c r="AD61" i="8"/>
  <c r="Y61"/>
  <c r="AE53"/>
  <c r="AE54"/>
  <c r="V61"/>
  <c r="Z61"/>
  <c r="U61"/>
  <c r="AC61"/>
  <c r="T61"/>
  <c r="AE56"/>
  <c r="AE57"/>
  <c r="X61"/>
  <c r="AB61"/>
  <c r="AE58"/>
  <c r="W61"/>
  <c r="AA61"/>
  <c r="I32" i="10" l="1"/>
  <c r="J32" s="1"/>
  <c r="K32" s="1"/>
  <c r="L32" s="1"/>
  <c r="M32" s="1"/>
  <c r="N32" s="1"/>
  <c r="O32" s="1"/>
  <c r="AD42" i="8"/>
  <c r="AC42"/>
  <c r="AB42"/>
  <c r="AA42"/>
  <c r="Z42"/>
  <c r="Y42"/>
  <c r="X42"/>
  <c r="W42"/>
  <c r="V42"/>
  <c r="U42"/>
  <c r="T42"/>
  <c r="S42"/>
  <c r="AD41"/>
  <c r="AC41"/>
  <c r="AB41"/>
  <c r="AA41"/>
  <c r="Z41"/>
  <c r="Y41"/>
  <c r="X41"/>
  <c r="W41"/>
  <c r="AD40"/>
  <c r="AC40"/>
  <c r="AB40"/>
  <c r="AA40"/>
  <c r="Z40"/>
  <c r="Y40"/>
  <c r="X40"/>
  <c r="W40"/>
  <c r="AD39"/>
  <c r="AC39"/>
  <c r="AB39"/>
  <c r="AA39"/>
  <c r="Z39"/>
  <c r="Y39"/>
  <c r="X39"/>
  <c r="W39"/>
  <c r="AD38"/>
  <c r="AC38"/>
  <c r="AB38"/>
  <c r="AA38"/>
  <c r="Z38"/>
  <c r="Y38"/>
  <c r="X38"/>
  <c r="W38"/>
  <c r="AE32"/>
  <c r="AE31"/>
  <c r="AE30"/>
  <c r="AE29"/>
  <c r="AE28"/>
  <c r="AE22"/>
  <c r="AE21"/>
  <c r="AE20"/>
  <c r="AE19"/>
  <c r="AE18"/>
  <c r="AE12"/>
  <c r="AE11"/>
  <c r="AE10"/>
  <c r="AE9"/>
  <c r="AE8"/>
  <c r="I38" i="12"/>
  <c r="I37"/>
  <c r="I36"/>
  <c r="I35"/>
  <c r="I34"/>
  <c r="I33"/>
  <c r="I32"/>
  <c r="I31"/>
  <c r="F57" i="8"/>
  <c r="G57"/>
  <c r="H57"/>
  <c r="I57"/>
  <c r="J57"/>
  <c r="K57"/>
  <c r="L57"/>
  <c r="M57"/>
  <c r="N57"/>
  <c r="O57"/>
  <c r="P57"/>
  <c r="F56"/>
  <c r="G56"/>
  <c r="H56"/>
  <c r="I56"/>
  <c r="J56"/>
  <c r="K56"/>
  <c r="L56"/>
  <c r="M56"/>
  <c r="N56"/>
  <c r="O56"/>
  <c r="P56"/>
  <c r="D39"/>
  <c r="D38"/>
  <c r="D19" i="12"/>
  <c r="D20"/>
  <c r="D21"/>
  <c r="D22"/>
  <c r="D23"/>
  <c r="D24"/>
  <c r="I13"/>
  <c r="I12"/>
  <c r="I11"/>
  <c r="I10"/>
  <c r="D5" i="11"/>
  <c r="D6"/>
  <c r="D7"/>
  <c r="D8"/>
  <c r="D9"/>
  <c r="D10"/>
  <c r="D11"/>
  <c r="D12"/>
  <c r="D13"/>
  <c r="D14"/>
  <c r="D15"/>
  <c r="D16"/>
  <c r="D17"/>
  <c r="D18"/>
  <c r="D4"/>
  <c r="D3"/>
  <c r="AE39" i="8" l="1"/>
  <c r="AE41"/>
  <c r="AE38"/>
  <c r="AE40"/>
  <c r="AE42"/>
  <c r="I40" i="12"/>
  <c r="I14"/>
  <c r="D25"/>
  <c r="C30" i="11"/>
  <c r="E39" i="8"/>
  <c r="Q28"/>
  <c r="I38"/>
  <c r="M38"/>
  <c r="F42"/>
  <c r="G42"/>
  <c r="H42"/>
  <c r="I42"/>
  <c r="J42"/>
  <c r="K42"/>
  <c r="L42"/>
  <c r="M42"/>
  <c r="N42"/>
  <c r="O42"/>
  <c r="P42"/>
  <c r="E42"/>
  <c r="F41"/>
  <c r="G41"/>
  <c r="H41"/>
  <c r="I41"/>
  <c r="J41"/>
  <c r="K41"/>
  <c r="L41"/>
  <c r="M41"/>
  <c r="N41"/>
  <c r="O41"/>
  <c r="P41"/>
  <c r="E41"/>
  <c r="F40"/>
  <c r="G40"/>
  <c r="H40"/>
  <c r="I40"/>
  <c r="J40"/>
  <c r="K40"/>
  <c r="L40"/>
  <c r="M40"/>
  <c r="N40"/>
  <c r="O40"/>
  <c r="P40"/>
  <c r="E40"/>
  <c r="F39"/>
  <c r="G39"/>
  <c r="H39"/>
  <c r="I39"/>
  <c r="J39"/>
  <c r="K39"/>
  <c r="L39"/>
  <c r="M39"/>
  <c r="N39"/>
  <c r="O39"/>
  <c r="P39"/>
  <c r="F38"/>
  <c r="G38"/>
  <c r="H38"/>
  <c r="J38"/>
  <c r="K38"/>
  <c r="L38"/>
  <c r="N38"/>
  <c r="O38"/>
  <c r="P38"/>
  <c r="E38"/>
  <c r="Q32"/>
  <c r="Q31"/>
  <c r="Q30"/>
  <c r="Q29"/>
  <c r="O54"/>
  <c r="Q55"/>
  <c r="Q59"/>
  <c r="I6" i="12"/>
  <c r="I5"/>
  <c r="I4"/>
  <c r="I3"/>
  <c r="AE47" i="8" l="1"/>
  <c r="I7" i="12"/>
  <c r="H54" i="8"/>
  <c r="E54"/>
  <c r="M54"/>
  <c r="L54"/>
  <c r="K54"/>
  <c r="I54"/>
  <c r="P54"/>
  <c r="J54"/>
  <c r="F54"/>
  <c r="N54"/>
  <c r="G54"/>
  <c r="E47"/>
  <c r="G47"/>
  <c r="L47"/>
  <c r="O47"/>
  <c r="J47"/>
  <c r="M47"/>
  <c r="N47"/>
  <c r="F47"/>
  <c r="I47"/>
  <c r="P47"/>
  <c r="H47"/>
  <c r="K47"/>
  <c r="D19" i="11"/>
  <c r="C24" i="10"/>
  <c r="E21"/>
  <c r="F21" s="1"/>
  <c r="G21" s="1"/>
  <c r="H21" s="1"/>
  <c r="I21" s="1"/>
  <c r="J21" s="1"/>
  <c r="K21" s="1"/>
  <c r="L21" s="1"/>
  <c r="M21" s="1"/>
  <c r="N21" s="1"/>
  <c r="O21" s="1"/>
  <c r="E3"/>
  <c r="F3" s="1"/>
  <c r="G3" s="1"/>
  <c r="H3" s="1"/>
  <c r="I3" s="1"/>
  <c r="J3" s="1"/>
  <c r="K3" s="1"/>
  <c r="L3" s="1"/>
  <c r="M3" s="1"/>
  <c r="N3" s="1"/>
  <c r="O3" s="1"/>
  <c r="E52" i="8"/>
  <c r="D42"/>
  <c r="D41"/>
  <c r="D40"/>
  <c r="Q9"/>
  <c r="Q10"/>
  <c r="Q11"/>
  <c r="Q12"/>
  <c r="Q8"/>
  <c r="F53" l="1"/>
  <c r="E53"/>
  <c r="G53"/>
  <c r="H53"/>
  <c r="Q54"/>
  <c r="Q52"/>
  <c r="D47"/>
  <c r="E58" l="1"/>
  <c r="F58" s="1"/>
  <c r="G58" s="1"/>
  <c r="H58" s="1"/>
  <c r="I58" s="1"/>
  <c r="J58" s="1"/>
  <c r="K58" s="1"/>
  <c r="L58" s="1"/>
  <c r="M58" s="1"/>
  <c r="N58" s="1"/>
  <c r="O58" s="1"/>
  <c r="P58" s="1"/>
  <c r="E57"/>
  <c r="C25" i="10"/>
  <c r="E56" i="8" l="1"/>
  <c r="E61" s="1"/>
  <c r="D61"/>
  <c r="D63" s="1"/>
  <c r="F61" l="1"/>
  <c r="F63" s="1"/>
  <c r="E6" i="10" s="1"/>
  <c r="E23" s="1"/>
  <c r="E24" s="1"/>
  <c r="E7" l="1"/>
  <c r="G61" i="8" l="1"/>
  <c r="G63" s="1"/>
  <c r="F6" i="10" s="1"/>
  <c r="F23" s="1"/>
  <c r="F24" s="1"/>
  <c r="H61" i="8"/>
  <c r="H63" s="1"/>
  <c r="G6" i="10" s="1"/>
  <c r="G23" s="1"/>
  <c r="G24" s="1"/>
  <c r="F7" l="1"/>
  <c r="G7"/>
  <c r="I61" i="8"/>
  <c r="I63" s="1"/>
  <c r="H6" i="10" s="1"/>
  <c r="J61" i="8" l="1"/>
  <c r="J63" s="1"/>
  <c r="I6" i="10" s="1"/>
  <c r="I23" s="1"/>
  <c r="I24" s="1"/>
  <c r="H23"/>
  <c r="H24" s="1"/>
  <c r="H7"/>
  <c r="Q39" i="8"/>
  <c r="Q19"/>
  <c r="K61" l="1"/>
  <c r="K63" s="1"/>
  <c r="J6" i="10" s="1"/>
  <c r="J23" s="1"/>
  <c r="J24" s="1"/>
  <c r="I7"/>
  <c r="Q41" i="8"/>
  <c r="Q21"/>
  <c r="J7" i="10" l="1"/>
  <c r="L61" i="8"/>
  <c r="L63" s="1"/>
  <c r="K6" i="10" s="1"/>
  <c r="K23" s="1"/>
  <c r="K24" s="1"/>
  <c r="Q38" i="8"/>
  <c r="Q18"/>
  <c r="Q42"/>
  <c r="Q22"/>
  <c r="M61" l="1"/>
  <c r="M63" s="1"/>
  <c r="L6" i="10" s="1"/>
  <c r="L23" s="1"/>
  <c r="L24" s="1"/>
  <c r="K7"/>
  <c r="Q40" i="8"/>
  <c r="Q47" s="1"/>
  <c r="Q20"/>
  <c r="N61" l="1"/>
  <c r="N63" s="1"/>
  <c r="M6" i="10" s="1"/>
  <c r="M23" s="1"/>
  <c r="M24" s="1"/>
  <c r="L7"/>
  <c r="Q53" i="8"/>
  <c r="Q60"/>
  <c r="M7" i="10" l="1"/>
  <c r="O61" i="8"/>
  <c r="O63" s="1"/>
  <c r="N6" i="10" s="1"/>
  <c r="N7" s="1"/>
  <c r="Q58" i="8"/>
  <c r="Q57"/>
  <c r="Q56"/>
  <c r="N23" i="10" l="1"/>
  <c r="N24" s="1"/>
  <c r="Q61" i="8"/>
  <c r="P61" l="1"/>
  <c r="P63" s="1"/>
  <c r="O6" i="10" s="1"/>
  <c r="Q63" i="8"/>
  <c r="C4" i="10" s="1"/>
  <c r="O23" l="1"/>
  <c r="O24" s="1"/>
  <c r="O7"/>
  <c r="E63" i="8"/>
  <c r="P6" i="10" l="1"/>
  <c r="D7"/>
  <c r="D23"/>
  <c r="D24" s="1"/>
  <c r="D25" s="1"/>
  <c r="E25" s="1"/>
  <c r="F25" s="1"/>
  <c r="G25" s="1"/>
  <c r="H25" s="1"/>
  <c r="I25" s="1"/>
  <c r="J25" s="1"/>
  <c r="K25" s="1"/>
  <c r="L25" s="1"/>
  <c r="M25" s="1"/>
  <c r="N25" s="1"/>
  <c r="O25" s="1"/>
</calcChain>
</file>

<file path=xl/sharedStrings.xml><?xml version="1.0" encoding="utf-8"?>
<sst xmlns="http://schemas.openxmlformats.org/spreadsheetml/2006/main" count="230" uniqueCount="120">
  <si>
    <t>Год 1</t>
  </si>
  <si>
    <t>Выручка</t>
  </si>
  <si>
    <t>Итого выручка</t>
  </si>
  <si>
    <t>Операционные расходы</t>
  </si>
  <si>
    <t>Наименования</t>
  </si>
  <si>
    <t>Итого расходы</t>
  </si>
  <si>
    <t>Чистая прибыль</t>
  </si>
  <si>
    <t>ManyChat</t>
  </si>
  <si>
    <t>1 мес</t>
  </si>
  <si>
    <t>Год</t>
  </si>
  <si>
    <t>Обязательные социальные отчисления 3,5%</t>
  </si>
  <si>
    <t>Зарплата команды</t>
  </si>
  <si>
    <t>ОСМС 3%</t>
  </si>
  <si>
    <t>Всего 1 год:</t>
  </si>
  <si>
    <t>Денежный поток нарастающим итогом, в тенге</t>
  </si>
  <si>
    <t>% с чистой прибыли, в тенге</t>
  </si>
  <si>
    <t>Денежный поток, в тенге</t>
  </si>
  <si>
    <t>% возвращаемых инвестиций</t>
  </si>
  <si>
    <t>% с чистой прибыли (дивиденды), в тенге</t>
  </si>
  <si>
    <t>МЕСЯЦЫ</t>
  </si>
  <si>
    <t>Чистая прибыль/убыток, в тенге</t>
  </si>
  <si>
    <t>Cумма привлекаемых инвестиций, в тенге</t>
  </si>
  <si>
    <t>Инвестиции, в тенге</t>
  </si>
  <si>
    <t>Непредвиденные расходы</t>
  </si>
  <si>
    <t xml:space="preserve">Менеджер по продажам </t>
  </si>
  <si>
    <t>Психолог</t>
  </si>
  <si>
    <t>ФОТ</t>
  </si>
  <si>
    <t>Всего на 1 мес</t>
  </si>
  <si>
    <t>Кол-во шт ед</t>
  </si>
  <si>
    <t>Услуги таргетолога</t>
  </si>
  <si>
    <t>Реклама в Инстаграме</t>
  </si>
  <si>
    <t xml:space="preserve">Канцелярия (ватман, ручки, бумага и т.п.) </t>
  </si>
  <si>
    <t>Всего расходы на ремонт</t>
  </si>
  <si>
    <t>Единовременные расходы на ремонт помещения и открытие центра</t>
  </si>
  <si>
    <t>Наименование</t>
  </si>
  <si>
    <t>Кол-во</t>
  </si>
  <si>
    <t>Ст-ть приобретения за 1 ед-цу, в тенге</t>
  </si>
  <si>
    <t>Всего:</t>
  </si>
  <si>
    <t>Сумма приобретения, в тенге</t>
  </si>
  <si>
    <t xml:space="preserve"> </t>
  </si>
  <si>
    <t xml:space="preserve">время </t>
  </si>
  <si>
    <t xml:space="preserve">кабинет психолога и логопеда -дефектолог </t>
  </si>
  <si>
    <t xml:space="preserve">человек </t>
  </si>
  <si>
    <t xml:space="preserve">стоимость в час </t>
  </si>
  <si>
    <t xml:space="preserve">кол-во часов в месяц </t>
  </si>
  <si>
    <t xml:space="preserve">цена за одного ребенка </t>
  </si>
  <si>
    <t>14-00-16-00</t>
  </si>
  <si>
    <t>Единовременные расходы на открытие Центра</t>
  </si>
  <si>
    <t>Количество детей</t>
  </si>
  <si>
    <t>НЕ ТРОГАТЬ ЯЧЕЙКИ!!!</t>
  </si>
  <si>
    <t>В ЭТИХ ЯЧЕЙКАХ МОЖНО КОРРЕКТИРОВАТЬ ДАННЫЕ</t>
  </si>
  <si>
    <t>парты</t>
  </si>
  <si>
    <t>стулья</t>
  </si>
  <si>
    <t>перегородка</t>
  </si>
  <si>
    <t>пуфики</t>
  </si>
  <si>
    <t>камера наблюдения</t>
  </si>
  <si>
    <t>баннеры (вывески)</t>
  </si>
  <si>
    <t>ковер</t>
  </si>
  <si>
    <t>диваны</t>
  </si>
  <si>
    <t>доска маркерная</t>
  </si>
  <si>
    <t>кулер с водой</t>
  </si>
  <si>
    <t>проектор</t>
  </si>
  <si>
    <t>настольные игры</t>
  </si>
  <si>
    <t>принтер</t>
  </si>
  <si>
    <t>Ремонт офиса (покраска, штукатурка)</t>
  </si>
  <si>
    <t>освещение офиса</t>
  </si>
  <si>
    <t>ванные принадлежности</t>
  </si>
  <si>
    <t>Аренда помещения, включая ком услуги</t>
  </si>
  <si>
    <t>Интернет</t>
  </si>
  <si>
    <t>Вода</t>
  </si>
  <si>
    <t>Педагог по Лидерству</t>
  </si>
  <si>
    <t>Педагог по Фин.грамотности</t>
  </si>
  <si>
    <t>Педагог по профориентации</t>
  </si>
  <si>
    <t>Уборщица</t>
  </si>
  <si>
    <t>группа</t>
  </si>
  <si>
    <t>6-17</t>
  </si>
  <si>
    <t xml:space="preserve">кол-во часов в неделю </t>
  </si>
  <si>
    <t>17:00-18:00</t>
  </si>
  <si>
    <t>18-00-19:00</t>
  </si>
  <si>
    <t xml:space="preserve"> 09-00-10-30-</t>
  </si>
  <si>
    <t>с одной группы</t>
  </si>
  <si>
    <t>с 5 групп</t>
  </si>
  <si>
    <t>ИТОГО:</t>
  </si>
  <si>
    <t>доход за месяц педогога</t>
  </si>
  <si>
    <t>ЗП по факту</t>
  </si>
  <si>
    <t>за 1 группу</t>
  </si>
  <si>
    <t>курс по фин грамотности</t>
  </si>
  <si>
    <t>курс по лидерству</t>
  </si>
  <si>
    <t>ВИП пакет</t>
  </si>
  <si>
    <t>марафон "Pro Дети"</t>
  </si>
  <si>
    <t>лагерь "на каникулах"</t>
  </si>
  <si>
    <t>Количество часов в месяц</t>
  </si>
  <si>
    <t>Цена услуги в час</t>
  </si>
  <si>
    <t>обязательные пенсионные взносы</t>
  </si>
  <si>
    <t>Расшифровка по расходам (1ГОД)</t>
  </si>
  <si>
    <t>Расшифровка по расходам (2 ГОД)</t>
  </si>
  <si>
    <t>10-17</t>
  </si>
  <si>
    <t>15:00-16:00</t>
  </si>
  <si>
    <t>Педагог по правовой грамотности</t>
  </si>
  <si>
    <t>1 группа</t>
  </si>
  <si>
    <t>Педагог по половому воспитанию</t>
  </si>
  <si>
    <t>13-17</t>
  </si>
  <si>
    <t>11:00-12:00</t>
  </si>
  <si>
    <t>Английский язык</t>
  </si>
  <si>
    <t>12:00-14:00</t>
  </si>
  <si>
    <t>Продленка</t>
  </si>
  <si>
    <t>15:00-18:00</t>
  </si>
  <si>
    <t>6-11</t>
  </si>
  <si>
    <t>2 Год</t>
  </si>
  <si>
    <t>ежемесячные (операционные) расходы (1 ГОД)</t>
  </si>
  <si>
    <t>ежемесячные (операционные) расходы (2 ГОД)</t>
  </si>
  <si>
    <t>Услуги КСК (электрики, сантехники)</t>
  </si>
  <si>
    <t>Год 2</t>
  </si>
  <si>
    <t>1 ГОД</t>
  </si>
  <si>
    <t>2 ГОД</t>
  </si>
  <si>
    <t>Расчет окупаемости инвестиций</t>
  </si>
  <si>
    <t>остаток 1202000</t>
  </si>
  <si>
    <t>3 каникулярных месяца</t>
  </si>
  <si>
    <t>окупаемость на 15 месяце</t>
  </si>
  <si>
    <t>доход +88%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</si>
</sst>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FFFFFF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009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"/>
      <family val="2"/>
      <charset val="204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/>
  </cellStyleXfs>
  <cellXfs count="204">
    <xf numFmtId="0" fontId="0" fillId="0" borderId="0" xfId="0"/>
    <xf numFmtId="3" fontId="2" fillId="0" borderId="0" xfId="0" applyNumberFormat="1" applyFont="1"/>
    <xf numFmtId="0" fontId="2" fillId="0" borderId="0" xfId="0" applyFont="1"/>
    <xf numFmtId="3" fontId="3" fillId="0" borderId="0" xfId="0" applyNumberFormat="1" applyFont="1"/>
    <xf numFmtId="0" fontId="3" fillId="0" borderId="0" xfId="0" applyFont="1"/>
    <xf numFmtId="3" fontId="2" fillId="2" borderId="1" xfId="0" applyNumberFormat="1" applyFont="1" applyFill="1" applyBorder="1"/>
    <xf numFmtId="0" fontId="2" fillId="0" borderId="1" xfId="0" applyFont="1" applyBorder="1"/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wrapText="1"/>
    </xf>
    <xf numFmtId="0" fontId="3" fillId="0" borderId="0" xfId="0" applyFont="1" applyAlignment="1">
      <alignment vertical="center"/>
    </xf>
    <xf numFmtId="3" fontId="2" fillId="0" borderId="2" xfId="0" applyNumberFormat="1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3" fontId="2" fillId="3" borderId="2" xfId="0" applyNumberFormat="1" applyFont="1" applyFill="1" applyBorder="1" applyAlignment="1">
      <alignment horizontal="center" wrapText="1"/>
    </xf>
    <xf numFmtId="3" fontId="4" fillId="3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/>
    </xf>
    <xf numFmtId="3" fontId="4" fillId="3" borderId="4" xfId="0" applyNumberFormat="1" applyFont="1" applyFill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5" fillId="0" borderId="0" xfId="0" applyFont="1" applyAlignment="1">
      <alignment vertical="center"/>
    </xf>
    <xf numFmtId="3" fontId="2" fillId="0" borderId="3" xfId="0" applyNumberFormat="1" applyFont="1" applyBorder="1" applyAlignment="1">
      <alignment wrapText="1"/>
    </xf>
    <xf numFmtId="3" fontId="2" fillId="0" borderId="3" xfId="0" applyNumberFormat="1" applyFont="1" applyBorder="1" applyAlignment="1">
      <alignment horizontal="right" wrapText="1"/>
    </xf>
    <xf numFmtId="0" fontId="2" fillId="0" borderId="3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3" fontId="2" fillId="0" borderId="0" xfId="0" applyNumberFormat="1" applyFont="1" applyAlignment="1">
      <alignment horizontal="right" vertical="top" wrapText="1"/>
    </xf>
    <xf numFmtId="3" fontId="2" fillId="0" borderId="3" xfId="0" applyNumberFormat="1" applyFont="1" applyBorder="1" applyAlignment="1">
      <alignment horizontal="right" vertical="top" wrapText="1"/>
    </xf>
    <xf numFmtId="0" fontId="2" fillId="0" borderId="2" xfId="0" applyFont="1" applyBorder="1" applyAlignment="1">
      <alignment wrapText="1"/>
    </xf>
    <xf numFmtId="3" fontId="2" fillId="0" borderId="2" xfId="0" applyNumberFormat="1" applyFont="1" applyBorder="1" applyAlignment="1">
      <alignment horizontal="righ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3" fontId="2" fillId="3" borderId="2" xfId="0" applyNumberFormat="1" applyFont="1" applyFill="1" applyBorder="1" applyAlignment="1">
      <alignment wrapText="1"/>
    </xf>
    <xf numFmtId="3" fontId="4" fillId="3" borderId="0" xfId="0" applyNumberFormat="1" applyFont="1" applyFill="1" applyAlignment="1">
      <alignment horizontal="right" wrapText="1"/>
    </xf>
    <xf numFmtId="0" fontId="2" fillId="0" borderId="2" xfId="0" applyFont="1" applyBorder="1" applyAlignment="1">
      <alignment vertical="center"/>
    </xf>
    <xf numFmtId="3" fontId="3" fillId="0" borderId="0" xfId="0" applyNumberFormat="1" applyFont="1" applyAlignment="1">
      <alignment wrapText="1"/>
    </xf>
    <xf numFmtId="3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wrapText="1"/>
    </xf>
    <xf numFmtId="3" fontId="2" fillId="0" borderId="6" xfId="0" applyNumberFormat="1" applyFont="1" applyBorder="1" applyAlignment="1">
      <alignment horizontal="right" wrapText="1"/>
    </xf>
    <xf numFmtId="3" fontId="2" fillId="0" borderId="7" xfId="0" applyNumberFormat="1" applyFont="1" applyBorder="1" applyAlignment="1">
      <alignment horizontal="right" vertical="top" wrapText="1"/>
    </xf>
    <xf numFmtId="3" fontId="2" fillId="0" borderId="7" xfId="0" applyNumberFormat="1" applyFont="1" applyBorder="1" applyAlignment="1">
      <alignment horizontal="right" wrapText="1"/>
    </xf>
    <xf numFmtId="9" fontId="2" fillId="0" borderId="0" xfId="1" applyFont="1" applyAlignment="1">
      <alignment horizontal="right" wrapText="1"/>
    </xf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wrapText="1"/>
    </xf>
    <xf numFmtId="9" fontId="2" fillId="0" borderId="1" xfId="1" applyFont="1" applyBorder="1" applyAlignment="1">
      <alignment horizontal="right" wrapText="1"/>
    </xf>
    <xf numFmtId="9" fontId="2" fillId="0" borderId="1" xfId="1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2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wrapText="1"/>
    </xf>
    <xf numFmtId="3" fontId="6" fillId="0" borderId="10" xfId="0" applyNumberFormat="1" applyFont="1" applyBorder="1" applyAlignment="1">
      <alignment horizontal="center" wrapText="1"/>
    </xf>
    <xf numFmtId="3" fontId="6" fillId="0" borderId="9" xfId="0" applyNumberFormat="1" applyFont="1" applyBorder="1" applyAlignment="1">
      <alignment horizontal="right" wrapText="1"/>
    </xf>
    <xf numFmtId="3" fontId="6" fillId="0" borderId="10" xfId="0" applyNumberFormat="1" applyFont="1" applyBorder="1" applyAlignment="1">
      <alignment horizontal="right" wrapText="1"/>
    </xf>
    <xf numFmtId="3" fontId="6" fillId="0" borderId="11" xfId="0" applyNumberFormat="1" applyFont="1" applyBorder="1" applyAlignment="1">
      <alignment horizontal="right" wrapText="1"/>
    </xf>
    <xf numFmtId="0" fontId="2" fillId="0" borderId="9" xfId="0" applyFont="1" applyBorder="1" applyAlignment="1">
      <alignment wrapText="1"/>
    </xf>
    <xf numFmtId="0" fontId="3" fillId="4" borderId="1" xfId="0" applyFont="1" applyFill="1" applyBorder="1"/>
    <xf numFmtId="0" fontId="2" fillId="4" borderId="1" xfId="0" applyFont="1" applyFill="1" applyBorder="1"/>
    <xf numFmtId="3" fontId="2" fillId="4" borderId="1" xfId="0" applyNumberFormat="1" applyFont="1" applyFill="1" applyBorder="1"/>
    <xf numFmtId="3" fontId="3" fillId="4" borderId="1" xfId="0" applyNumberFormat="1" applyFont="1" applyFill="1" applyBorder="1"/>
    <xf numFmtId="3" fontId="0" fillId="0" borderId="0" xfId="0" applyNumberFormat="1"/>
    <xf numFmtId="0" fontId="11" fillId="0" borderId="1" xfId="0" applyFont="1" applyBorder="1"/>
    <xf numFmtId="3" fontId="11" fillId="0" borderId="0" xfId="0" applyNumberFormat="1" applyFont="1"/>
    <xf numFmtId="0" fontId="11" fillId="0" borderId="0" xfId="0" applyFont="1"/>
    <xf numFmtId="0" fontId="0" fillId="0" borderId="1" xfId="0" applyBorder="1"/>
    <xf numFmtId="3" fontId="0" fillId="0" borderId="1" xfId="0" applyNumberFormat="1" applyBorder="1"/>
    <xf numFmtId="0" fontId="10" fillId="0" borderId="0" xfId="0" applyFont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3" fontId="10" fillId="4" borderId="1" xfId="0" applyNumberFormat="1" applyFont="1" applyFill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0" fillId="4" borderId="1" xfId="0" applyFont="1" applyFill="1" applyBorder="1"/>
    <xf numFmtId="3" fontId="10" fillId="4" borderId="1" xfId="0" applyNumberFormat="1" applyFont="1" applyFill="1" applyBorder="1"/>
    <xf numFmtId="0" fontId="12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4" borderId="13" xfId="0" applyFont="1" applyFill="1" applyBorder="1"/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3" fontId="0" fillId="4" borderId="15" xfId="0" applyNumberFormat="1" applyFill="1" applyBorder="1" applyAlignment="1">
      <alignment horizontal="center" vertical="center" wrapText="1"/>
    </xf>
    <xf numFmtId="3" fontId="0" fillId="4" borderId="16" xfId="0" applyNumberForma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1" fontId="16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0" xfId="0" applyFont="1"/>
    <xf numFmtId="0" fontId="18" fillId="4" borderId="0" xfId="0" applyFont="1" applyFill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11" fillId="0" borderId="3" xfId="0" applyFont="1" applyBorder="1" applyAlignment="1">
      <alignment vertical="top" wrapText="1"/>
    </xf>
    <xf numFmtId="0" fontId="23" fillId="0" borderId="0" xfId="0" applyFont="1" applyAlignment="1">
      <alignment vertical="top" wrapText="1"/>
    </xf>
    <xf numFmtId="0" fontId="11" fillId="0" borderId="3" xfId="0" applyFont="1" applyBorder="1" applyAlignment="1">
      <alignment wrapText="1"/>
    </xf>
    <xf numFmtId="0" fontId="23" fillId="0" borderId="0" xfId="0" applyFont="1" applyAlignment="1">
      <alignment wrapText="1"/>
    </xf>
    <xf numFmtId="0" fontId="11" fillId="0" borderId="0" xfId="0" applyFont="1" applyAlignment="1">
      <alignment wrapText="1"/>
    </xf>
    <xf numFmtId="3" fontId="11" fillId="0" borderId="3" xfId="0" applyNumberFormat="1" applyFont="1" applyBorder="1" applyAlignment="1">
      <alignment wrapText="1"/>
    </xf>
    <xf numFmtId="3" fontId="11" fillId="0" borderId="0" xfId="0" applyNumberFormat="1" applyFont="1" applyAlignment="1">
      <alignment horizontal="right" wrapText="1"/>
    </xf>
    <xf numFmtId="3" fontId="11" fillId="0" borderId="3" xfId="0" applyNumberFormat="1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3" fontId="2" fillId="5" borderId="3" xfId="0" applyNumberFormat="1" applyFont="1" applyFill="1" applyBorder="1" applyAlignment="1">
      <alignment vertical="top" wrapText="1"/>
    </xf>
    <xf numFmtId="3" fontId="11" fillId="5" borderId="3" xfId="0" applyNumberFormat="1" applyFont="1" applyFill="1" applyBorder="1" applyAlignment="1">
      <alignment vertical="top" wrapText="1"/>
    </xf>
    <xf numFmtId="3" fontId="2" fillId="4" borderId="7" xfId="0" applyNumberFormat="1" applyFont="1" applyFill="1" applyBorder="1" applyAlignment="1">
      <alignment horizontal="right" vertical="top" wrapText="1"/>
    </xf>
    <xf numFmtId="3" fontId="11" fillId="4" borderId="7" xfId="0" applyNumberFormat="1" applyFont="1" applyFill="1" applyBorder="1" applyAlignment="1">
      <alignment horizontal="right" vertical="top" wrapText="1"/>
    </xf>
    <xf numFmtId="3" fontId="2" fillId="6" borderId="3" xfId="0" applyNumberFormat="1" applyFont="1" applyFill="1" applyBorder="1" applyAlignment="1">
      <alignment vertical="top" wrapText="1"/>
    </xf>
    <xf numFmtId="3" fontId="2" fillId="6" borderId="7" xfId="0" applyNumberFormat="1" applyFont="1" applyFill="1" applyBorder="1" applyAlignment="1">
      <alignment horizontal="right" vertical="top" wrapText="1"/>
    </xf>
    <xf numFmtId="3" fontId="11" fillId="6" borderId="7" xfId="0" applyNumberFormat="1" applyFont="1" applyFill="1" applyBorder="1" applyAlignment="1">
      <alignment horizontal="right" vertical="top" wrapText="1"/>
    </xf>
    <xf numFmtId="3" fontId="2" fillId="6" borderId="0" xfId="0" applyNumberFormat="1" applyFont="1" applyFill="1" applyAlignment="1">
      <alignment horizontal="right" vertical="top" wrapText="1"/>
    </xf>
    <xf numFmtId="3" fontId="11" fillId="6" borderId="3" xfId="0" applyNumberFormat="1" applyFont="1" applyFill="1" applyBorder="1" applyAlignment="1">
      <alignment vertical="top" wrapText="1"/>
    </xf>
    <xf numFmtId="3" fontId="11" fillId="6" borderId="0" xfId="0" applyNumberFormat="1" applyFont="1" applyFill="1" applyAlignment="1">
      <alignment horizontal="right" vertical="top" wrapText="1"/>
    </xf>
    <xf numFmtId="3" fontId="11" fillId="6" borderId="3" xfId="0" applyNumberFormat="1" applyFont="1" applyFill="1" applyBorder="1" applyAlignment="1">
      <alignment wrapText="1"/>
    </xf>
    <xf numFmtId="3" fontId="11" fillId="6" borderId="0" xfId="0" applyNumberFormat="1" applyFont="1" applyFill="1" applyAlignment="1">
      <alignment horizontal="right" wrapText="1"/>
    </xf>
    <xf numFmtId="3" fontId="11" fillId="6" borderId="0" xfId="0" applyNumberFormat="1" applyFont="1" applyFill="1" applyBorder="1" applyAlignment="1">
      <alignment horizontal="right" wrapText="1"/>
    </xf>
    <xf numFmtId="3" fontId="11" fillId="6" borderId="3" xfId="0" applyNumberFormat="1" applyFont="1" applyFill="1" applyBorder="1" applyAlignment="1">
      <alignment horizontal="right" wrapText="1"/>
    </xf>
    <xf numFmtId="3" fontId="11" fillId="6" borderId="7" xfId="0" applyNumberFormat="1" applyFont="1" applyFill="1" applyBorder="1" applyAlignment="1">
      <alignment horizontal="right" wrapText="1"/>
    </xf>
    <xf numFmtId="0" fontId="2" fillId="6" borderId="0" xfId="0" applyFont="1" applyFill="1" applyAlignment="1">
      <alignment wrapText="1"/>
    </xf>
    <xf numFmtId="0" fontId="2" fillId="5" borderId="0" xfId="0" applyFont="1" applyFill="1" applyAlignment="1">
      <alignment wrapText="1"/>
    </xf>
    <xf numFmtId="3" fontId="7" fillId="0" borderId="0" xfId="0" applyNumberFormat="1" applyFont="1" applyAlignment="1"/>
    <xf numFmtId="3" fontId="8" fillId="0" borderId="2" xfId="0" applyNumberFormat="1" applyFont="1" applyBorder="1" applyAlignment="1"/>
    <xf numFmtId="0" fontId="2" fillId="0" borderId="0" xfId="0" applyFont="1" applyFill="1" applyAlignment="1">
      <alignment wrapText="1"/>
    </xf>
    <xf numFmtId="3" fontId="8" fillId="0" borderId="2" xfId="0" applyNumberFormat="1" applyFont="1" applyFill="1" applyBorder="1" applyAlignment="1"/>
    <xf numFmtId="3" fontId="2" fillId="0" borderId="0" xfId="0" applyNumberFormat="1" applyFont="1" applyFill="1" applyAlignment="1">
      <alignment wrapText="1"/>
    </xf>
    <xf numFmtId="0" fontId="2" fillId="0" borderId="0" xfId="0" applyFont="1" applyFill="1"/>
    <xf numFmtId="3" fontId="0" fillId="5" borderId="1" xfId="0" applyNumberFormat="1" applyFill="1" applyBorder="1"/>
    <xf numFmtId="3" fontId="2" fillId="5" borderId="1" xfId="0" applyNumberFormat="1" applyFont="1" applyFill="1" applyBorder="1"/>
    <xf numFmtId="3" fontId="11" fillId="5" borderId="1" xfId="0" applyNumberFormat="1" applyFont="1" applyFill="1" applyBorder="1"/>
    <xf numFmtId="0" fontId="24" fillId="0" borderId="0" xfId="3"/>
    <xf numFmtId="0" fontId="13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3" fontId="0" fillId="2" borderId="1" xfId="0" applyNumberFormat="1" applyFill="1" applyBorder="1"/>
    <xf numFmtId="0" fontId="19" fillId="0" borderId="0" xfId="0" applyFont="1" applyBorder="1" applyAlignment="1">
      <alignment horizontal="left"/>
    </xf>
    <xf numFmtId="3" fontId="15" fillId="0" borderId="0" xfId="0" applyNumberFormat="1" applyFont="1" applyBorder="1" applyAlignment="1">
      <alignment horizontal="left" vertical="center"/>
    </xf>
    <xf numFmtId="0" fontId="0" fillId="0" borderId="0" xfId="0" applyBorder="1"/>
    <xf numFmtId="3" fontId="0" fillId="0" borderId="0" xfId="0" applyNumberFormat="1" applyBorder="1"/>
    <xf numFmtId="3" fontId="0" fillId="0" borderId="0" xfId="0" applyNumberFormat="1" applyBorder="1" applyAlignment="1">
      <alignment horizontal="center" vertical="center"/>
    </xf>
    <xf numFmtId="3" fontId="15" fillId="0" borderId="0" xfId="0" applyNumberFormat="1" applyFont="1" applyBorder="1"/>
    <xf numFmtId="0" fontId="15" fillId="0" borderId="0" xfId="0" applyFont="1" applyBorder="1"/>
    <xf numFmtId="0" fontId="21" fillId="0" borderId="0" xfId="0" applyFont="1" applyBorder="1" applyAlignment="1">
      <alignment horizontal="center"/>
    </xf>
    <xf numFmtId="3" fontId="14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20" fillId="2" borderId="0" xfId="0" applyFont="1" applyFill="1" applyBorder="1" applyAlignment="1">
      <alignment horizontal="left" vertical="center"/>
    </xf>
    <xf numFmtId="0" fontId="15" fillId="2" borderId="0" xfId="0" applyFont="1" applyFill="1" applyBorder="1"/>
    <xf numFmtId="0" fontId="18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 wrapText="1"/>
    </xf>
    <xf numFmtId="0" fontId="18" fillId="2" borderId="0" xfId="0" applyFont="1" applyFill="1" applyAlignment="1">
      <alignment horizontal="center" vertical="center"/>
    </xf>
    <xf numFmtId="0" fontId="12" fillId="0" borderId="0" xfId="0" applyFont="1" applyBorder="1"/>
    <xf numFmtId="0" fontId="21" fillId="0" borderId="0" xfId="0" applyFont="1" applyBorder="1" applyAlignment="1">
      <alignment horizontal="center" vertical="center"/>
    </xf>
    <xf numFmtId="3" fontId="10" fillId="0" borderId="1" xfId="0" applyNumberFormat="1" applyFont="1" applyBorder="1"/>
    <xf numFmtId="49" fontId="14" fillId="0" borderId="0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3" fontId="2" fillId="8" borderId="3" xfId="0" applyNumberFormat="1" applyFont="1" applyFill="1" applyBorder="1" applyAlignment="1">
      <alignment vertical="top" wrapText="1"/>
    </xf>
    <xf numFmtId="3" fontId="2" fillId="8" borderId="7" xfId="0" applyNumberFormat="1" applyFont="1" applyFill="1" applyBorder="1" applyAlignment="1">
      <alignment horizontal="right" vertical="top" wrapText="1"/>
    </xf>
    <xf numFmtId="3" fontId="11" fillId="8" borderId="7" xfId="0" applyNumberFormat="1" applyFont="1" applyFill="1" applyBorder="1" applyAlignment="1">
      <alignment horizontal="right" vertical="top" wrapText="1"/>
    </xf>
    <xf numFmtId="3" fontId="2" fillId="8" borderId="0" xfId="0" applyNumberFormat="1" applyFont="1" applyFill="1" applyAlignment="1">
      <alignment horizontal="right" vertical="top" wrapText="1"/>
    </xf>
    <xf numFmtId="3" fontId="11" fillId="8" borderId="0" xfId="0" applyNumberFormat="1" applyFont="1" applyFill="1" applyAlignment="1">
      <alignment horizontal="right" vertical="top" wrapText="1"/>
    </xf>
    <xf numFmtId="3" fontId="6" fillId="9" borderId="4" xfId="0" applyNumberFormat="1" applyFont="1" applyFill="1" applyBorder="1" applyAlignment="1">
      <alignment horizontal="center" wrapText="1"/>
    </xf>
    <xf numFmtId="3" fontId="6" fillId="9" borderId="2" xfId="0" applyNumberFormat="1" applyFont="1" applyFill="1" applyBorder="1" applyAlignment="1">
      <alignment horizontal="right" wrapText="1"/>
    </xf>
    <xf numFmtId="3" fontId="6" fillId="10" borderId="2" xfId="0" applyNumberFormat="1" applyFont="1" applyFill="1" applyBorder="1" applyAlignment="1">
      <alignment horizontal="right" wrapText="1"/>
    </xf>
    <xf numFmtId="3" fontId="6" fillId="10" borderId="5" xfId="0" applyNumberFormat="1" applyFont="1" applyFill="1" applyBorder="1" applyAlignment="1">
      <alignment horizontal="right" wrapText="1"/>
    </xf>
    <xf numFmtId="3" fontId="2" fillId="9" borderId="1" xfId="0" applyNumberFormat="1" applyFont="1" applyFill="1" applyBorder="1" applyAlignment="1">
      <alignment wrapText="1"/>
    </xf>
    <xf numFmtId="9" fontId="2" fillId="9" borderId="1" xfId="1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2" fillId="0" borderId="0" xfId="0" applyFont="1" applyBorder="1" applyAlignment="1">
      <alignment vertical="center"/>
    </xf>
    <xf numFmtId="9" fontId="2" fillId="0" borderId="0" xfId="1" applyFont="1" applyBorder="1" applyAlignment="1">
      <alignment wrapText="1"/>
    </xf>
    <xf numFmtId="9" fontId="2" fillId="2" borderId="0" xfId="1" applyFont="1" applyFill="1" applyBorder="1" applyAlignment="1">
      <alignment wrapText="1"/>
    </xf>
    <xf numFmtId="49" fontId="14" fillId="7" borderId="1" xfId="0" applyNumberFormat="1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/>
    </xf>
    <xf numFmtId="0" fontId="2" fillId="7" borderId="1" xfId="0" applyFont="1" applyFill="1" applyBorder="1"/>
    <xf numFmtId="1" fontId="16" fillId="7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3" fontId="0" fillId="7" borderId="1" xfId="0" applyNumberForma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1" fontId="17" fillId="7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0" fillId="7" borderId="0" xfId="0" applyFill="1"/>
    <xf numFmtId="3" fontId="11" fillId="5" borderId="0" xfId="0" applyNumberFormat="1" applyFont="1" applyFill="1" applyBorder="1" applyAlignment="1">
      <alignment vertical="top" wrapText="1"/>
    </xf>
    <xf numFmtId="3" fontId="2" fillId="6" borderId="0" xfId="0" applyNumberFormat="1" applyFont="1" applyFill="1" applyBorder="1" applyAlignment="1">
      <alignment vertical="top" wrapText="1"/>
    </xf>
    <xf numFmtId="3" fontId="2" fillId="8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3" fontId="11" fillId="8" borderId="18" xfId="0" applyNumberFormat="1" applyFont="1" applyFill="1" applyBorder="1" applyAlignment="1">
      <alignment horizontal="right" vertical="top" wrapText="1"/>
    </xf>
    <xf numFmtId="0" fontId="2" fillId="0" borderId="0" xfId="0" applyFont="1" applyBorder="1"/>
    <xf numFmtId="0" fontId="6" fillId="0" borderId="17" xfId="0" applyFont="1" applyBorder="1" applyAlignment="1">
      <alignment wrapText="1"/>
    </xf>
    <xf numFmtId="3" fontId="11" fillId="8" borderId="0" xfId="0" applyNumberFormat="1" applyFont="1" applyFill="1" applyAlignment="1">
      <alignment horizontal="right" wrapText="1"/>
    </xf>
    <xf numFmtId="3" fontId="11" fillId="8" borderId="7" xfId="0" applyNumberFormat="1" applyFont="1" applyFill="1" applyBorder="1" applyAlignment="1">
      <alignment horizontal="right" wrapText="1"/>
    </xf>
    <xf numFmtId="3" fontId="11" fillId="8" borderId="3" xfId="0" applyNumberFormat="1" applyFont="1" applyFill="1" applyBorder="1" applyAlignment="1">
      <alignment horizontal="right" wrapText="1"/>
    </xf>
    <xf numFmtId="3" fontId="11" fillId="8" borderId="0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3" fontId="2" fillId="0" borderId="1" xfId="0" applyNumberFormat="1" applyFont="1" applyFill="1" applyBorder="1" applyAlignment="1">
      <alignment wrapText="1"/>
    </xf>
    <xf numFmtId="9" fontId="2" fillId="0" borderId="1" xfId="1" applyFont="1" applyFill="1" applyBorder="1" applyAlignment="1">
      <alignment wrapText="1"/>
    </xf>
    <xf numFmtId="3" fontId="2" fillId="10" borderId="1" xfId="0" applyNumberFormat="1" applyFont="1" applyFill="1" applyBorder="1" applyAlignment="1">
      <alignment wrapText="1"/>
    </xf>
    <xf numFmtId="0" fontId="2" fillId="10" borderId="0" xfId="0" applyFont="1" applyFill="1" applyAlignment="1">
      <alignment wrapText="1"/>
    </xf>
    <xf numFmtId="3" fontId="6" fillId="0" borderId="5" xfId="0" applyNumberFormat="1" applyFont="1" applyFill="1" applyBorder="1" applyAlignment="1">
      <alignment horizontal="right" wrapText="1"/>
    </xf>
  </cellXfs>
  <cellStyles count="4">
    <cellStyle name="Гиперссылка" xfId="3" builtinId="8"/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G31"/>
  <sheetViews>
    <sheetView topLeftCell="A7" workbookViewId="0">
      <selection activeCell="G34" sqref="G34"/>
    </sheetView>
  </sheetViews>
  <sheetFormatPr defaultRowHeight="15"/>
  <cols>
    <col min="1" max="1" width="42" customWidth="1"/>
    <col min="2" max="2" width="9" customWidth="1"/>
    <col min="3" max="3" width="18.42578125" customWidth="1"/>
    <col min="4" max="4" width="18.5703125" style="68" customWidth="1"/>
    <col min="5" max="5" width="47.28515625" bestFit="1" customWidth="1"/>
    <col min="6" max="6" width="9.140625" customWidth="1"/>
    <col min="7" max="7" width="17.42578125" customWidth="1"/>
  </cols>
  <sheetData>
    <row r="1" spans="1:5">
      <c r="A1" s="4" t="s">
        <v>33</v>
      </c>
      <c r="B1" s="4"/>
    </row>
    <row r="2" spans="1:5" s="74" customFormat="1" ht="45">
      <c r="A2" s="75" t="s">
        <v>34</v>
      </c>
      <c r="B2" s="75" t="s">
        <v>35</v>
      </c>
      <c r="C2" s="76" t="s">
        <v>36</v>
      </c>
      <c r="D2" s="76" t="s">
        <v>38</v>
      </c>
    </row>
    <row r="3" spans="1:5">
      <c r="A3" s="72" t="s">
        <v>64</v>
      </c>
      <c r="B3" s="72">
        <v>1</v>
      </c>
      <c r="C3" s="141">
        <v>250000</v>
      </c>
      <c r="D3" s="135">
        <f>B3*C3</f>
        <v>250000</v>
      </c>
      <c r="E3" s="138"/>
    </row>
    <row r="4" spans="1:5">
      <c r="A4" s="72" t="s">
        <v>51</v>
      </c>
      <c r="B4" s="72">
        <v>8</v>
      </c>
      <c r="C4" s="141">
        <v>45000</v>
      </c>
      <c r="D4" s="135">
        <f>B4*C4</f>
        <v>360000</v>
      </c>
      <c r="E4" s="138"/>
    </row>
    <row r="5" spans="1:5">
      <c r="A5" s="72" t="s">
        <v>52</v>
      </c>
      <c r="B5" s="72">
        <v>8</v>
      </c>
      <c r="C5" s="141">
        <v>13000</v>
      </c>
      <c r="D5" s="135">
        <f t="shared" ref="D5:D18" si="0">B5*C5</f>
        <v>104000</v>
      </c>
      <c r="E5" s="138"/>
    </row>
    <row r="6" spans="1:5">
      <c r="A6" s="72" t="s">
        <v>53</v>
      </c>
      <c r="B6" s="72">
        <v>1</v>
      </c>
      <c r="C6" s="141">
        <v>1300000</v>
      </c>
      <c r="D6" s="135">
        <f t="shared" si="0"/>
        <v>1300000</v>
      </c>
      <c r="E6" s="138"/>
    </row>
    <row r="7" spans="1:5">
      <c r="A7" s="72" t="s">
        <v>54</v>
      </c>
      <c r="B7" s="72">
        <v>5</v>
      </c>
      <c r="C7" s="141">
        <v>28000</v>
      </c>
      <c r="D7" s="135">
        <f t="shared" si="0"/>
        <v>140000</v>
      </c>
      <c r="E7" s="138"/>
    </row>
    <row r="8" spans="1:5">
      <c r="A8" s="72" t="s">
        <v>55</v>
      </c>
      <c r="B8" s="72">
        <v>2</v>
      </c>
      <c r="C8" s="141">
        <v>50000</v>
      </c>
      <c r="D8" s="135">
        <f t="shared" si="0"/>
        <v>100000</v>
      </c>
      <c r="E8" s="138"/>
    </row>
    <row r="9" spans="1:5">
      <c r="A9" s="72" t="s">
        <v>56</v>
      </c>
      <c r="B9" s="72">
        <v>2</v>
      </c>
      <c r="C9" s="141">
        <v>170000</v>
      </c>
      <c r="D9" s="135">
        <f t="shared" si="0"/>
        <v>340000</v>
      </c>
      <c r="E9" s="138"/>
    </row>
    <row r="10" spans="1:5">
      <c r="A10" s="72" t="s">
        <v>57</v>
      </c>
      <c r="B10" s="72">
        <v>1</v>
      </c>
      <c r="C10" s="141">
        <v>40000</v>
      </c>
      <c r="D10" s="135">
        <f t="shared" si="0"/>
        <v>40000</v>
      </c>
      <c r="E10" s="138"/>
    </row>
    <row r="11" spans="1:5">
      <c r="A11" s="72" t="s">
        <v>58</v>
      </c>
      <c r="B11" s="72">
        <v>2</v>
      </c>
      <c r="C11" s="141">
        <v>25000</v>
      </c>
      <c r="D11" s="135">
        <f t="shared" si="0"/>
        <v>50000</v>
      </c>
      <c r="E11" s="138"/>
    </row>
    <row r="12" spans="1:5">
      <c r="A12" s="72" t="s">
        <v>59</v>
      </c>
      <c r="B12" s="72">
        <v>1</v>
      </c>
      <c r="C12" s="141">
        <v>60000</v>
      </c>
      <c r="D12" s="135">
        <f t="shared" si="0"/>
        <v>60000</v>
      </c>
      <c r="E12" s="138"/>
    </row>
    <row r="13" spans="1:5">
      <c r="A13" s="72" t="s">
        <v>60</v>
      </c>
      <c r="B13" s="72">
        <v>1</v>
      </c>
      <c r="C13" s="141">
        <v>40000</v>
      </c>
      <c r="D13" s="135">
        <f t="shared" si="0"/>
        <v>40000</v>
      </c>
      <c r="E13" s="138"/>
    </row>
    <row r="14" spans="1:5">
      <c r="A14" s="72" t="s">
        <v>66</v>
      </c>
      <c r="B14" s="72">
        <v>1</v>
      </c>
      <c r="C14" s="141">
        <v>60000</v>
      </c>
      <c r="D14" s="135">
        <f t="shared" si="0"/>
        <v>60000</v>
      </c>
      <c r="E14" s="138"/>
    </row>
    <row r="15" spans="1:5">
      <c r="A15" s="72" t="s">
        <v>61</v>
      </c>
      <c r="B15" s="72">
        <v>1</v>
      </c>
      <c r="C15" s="141">
        <v>80000</v>
      </c>
      <c r="D15" s="135">
        <f t="shared" si="0"/>
        <v>80000</v>
      </c>
      <c r="E15" s="138"/>
    </row>
    <row r="16" spans="1:5">
      <c r="A16" s="72" t="s">
        <v>62</v>
      </c>
      <c r="B16" s="72">
        <v>5</v>
      </c>
      <c r="C16" s="141">
        <v>14000</v>
      </c>
      <c r="D16" s="135">
        <f t="shared" si="0"/>
        <v>70000</v>
      </c>
      <c r="E16" s="138"/>
    </row>
    <row r="17" spans="1:7">
      <c r="A17" s="72" t="s">
        <v>63</v>
      </c>
      <c r="B17" s="72">
        <v>1</v>
      </c>
      <c r="C17" s="141">
        <v>50000</v>
      </c>
      <c r="D17" s="135">
        <f t="shared" si="0"/>
        <v>50000</v>
      </c>
      <c r="E17" s="138"/>
    </row>
    <row r="18" spans="1:7">
      <c r="A18" s="72" t="s">
        <v>65</v>
      </c>
      <c r="B18" s="72">
        <v>15</v>
      </c>
      <c r="C18" s="141">
        <v>9000</v>
      </c>
      <c r="D18" s="135">
        <f t="shared" si="0"/>
        <v>135000</v>
      </c>
      <c r="E18" s="138"/>
    </row>
    <row r="19" spans="1:7">
      <c r="A19" s="78" t="s">
        <v>37</v>
      </c>
      <c r="B19" s="78"/>
      <c r="C19" s="79"/>
      <c r="D19" s="79">
        <f>SUM(D3:D18)</f>
        <v>3179000</v>
      </c>
    </row>
    <row r="21" spans="1:7">
      <c r="A21" s="4" t="s">
        <v>109</v>
      </c>
      <c r="B21" s="4"/>
      <c r="C21" s="3"/>
      <c r="D21" s="3"/>
      <c r="E21" s="4" t="s">
        <v>110</v>
      </c>
      <c r="F21" s="4"/>
      <c r="G21" s="3"/>
    </row>
    <row r="22" spans="1:7">
      <c r="A22" s="69" t="s">
        <v>67</v>
      </c>
      <c r="B22" s="69"/>
      <c r="C22" s="137">
        <v>350000</v>
      </c>
      <c r="D22" s="70"/>
      <c r="E22" s="69" t="s">
        <v>67</v>
      </c>
      <c r="F22" s="69"/>
      <c r="G22" s="137">
        <v>700000</v>
      </c>
    </row>
    <row r="23" spans="1:7">
      <c r="A23" s="69" t="s">
        <v>31</v>
      </c>
      <c r="B23" s="69"/>
      <c r="C23" s="137">
        <v>20000</v>
      </c>
      <c r="D23" s="70"/>
      <c r="E23" s="69" t="s">
        <v>31</v>
      </c>
      <c r="F23" s="69"/>
      <c r="G23" s="137">
        <v>20000</v>
      </c>
    </row>
    <row r="24" spans="1:7">
      <c r="A24" s="69" t="s">
        <v>30</v>
      </c>
      <c r="B24" s="69"/>
      <c r="C24" s="137">
        <v>1000000</v>
      </c>
      <c r="D24" s="70"/>
      <c r="E24" s="69" t="s">
        <v>30</v>
      </c>
      <c r="F24" s="69"/>
      <c r="G24" s="137">
        <v>1500000</v>
      </c>
    </row>
    <row r="25" spans="1:7">
      <c r="A25" s="69" t="s">
        <v>29</v>
      </c>
      <c r="B25" s="69"/>
      <c r="C25" s="137">
        <v>120000</v>
      </c>
      <c r="D25" s="70"/>
      <c r="E25" s="69" t="s">
        <v>29</v>
      </c>
      <c r="F25" s="69">
        <v>2</v>
      </c>
      <c r="G25" s="137">
        <v>300000</v>
      </c>
    </row>
    <row r="26" spans="1:7">
      <c r="A26" s="69" t="s">
        <v>111</v>
      </c>
      <c r="B26" s="69"/>
      <c r="C26" s="137">
        <v>20000</v>
      </c>
      <c r="D26" s="70"/>
      <c r="E26" s="69" t="s">
        <v>111</v>
      </c>
      <c r="F26" s="69"/>
      <c r="G26" s="137">
        <v>20000</v>
      </c>
    </row>
    <row r="27" spans="1:7">
      <c r="A27" s="69" t="s">
        <v>7</v>
      </c>
      <c r="B27" s="69"/>
      <c r="C27" s="137">
        <v>8000</v>
      </c>
      <c r="D27" s="70"/>
      <c r="E27" s="69" t="s">
        <v>7</v>
      </c>
      <c r="F27" s="69"/>
      <c r="G27" s="137">
        <v>8000</v>
      </c>
    </row>
    <row r="28" spans="1:7">
      <c r="A28" s="69" t="s">
        <v>68</v>
      </c>
      <c r="B28" s="69"/>
      <c r="C28" s="137">
        <v>10000</v>
      </c>
      <c r="D28" s="70"/>
      <c r="E28" s="69" t="s">
        <v>68</v>
      </c>
      <c r="F28" s="69"/>
      <c r="G28" s="137">
        <v>10000</v>
      </c>
    </row>
    <row r="29" spans="1:7">
      <c r="A29" s="69" t="s">
        <v>69</v>
      </c>
      <c r="B29" s="69"/>
      <c r="C29" s="137">
        <v>10000</v>
      </c>
      <c r="D29" s="70"/>
      <c r="E29" s="69" t="s">
        <v>69</v>
      </c>
      <c r="F29" s="69"/>
      <c r="G29" s="137">
        <v>10000</v>
      </c>
    </row>
    <row r="30" spans="1:7">
      <c r="A30" s="64" t="s">
        <v>32</v>
      </c>
      <c r="B30" s="64"/>
      <c r="C30" s="67">
        <f>SUM(C22:C29)</f>
        <v>1538000</v>
      </c>
      <c r="D30" s="1"/>
      <c r="E30" s="64" t="s">
        <v>32</v>
      </c>
      <c r="F30" s="64"/>
      <c r="G30" s="67">
        <f t="shared" ref="G30" si="1">SUM(G22:G29)</f>
        <v>2568000</v>
      </c>
    </row>
    <row r="31" spans="1:7">
      <c r="A31" s="2"/>
      <c r="B31" s="2"/>
      <c r="C31" s="1"/>
      <c r="D3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K92"/>
  <sheetViews>
    <sheetView topLeftCell="A25" workbookViewId="0">
      <selection activeCell="I40" sqref="I40"/>
    </sheetView>
  </sheetViews>
  <sheetFormatPr defaultRowHeight="15"/>
  <cols>
    <col min="1" max="1" width="28.85546875" style="80" customWidth="1"/>
    <col min="2" max="2" width="11" style="97" customWidth="1"/>
    <col min="3" max="3" width="52.5703125" style="98" customWidth="1"/>
    <col min="4" max="5" width="7.42578125" style="102" customWidth="1"/>
    <col min="6" max="6" width="9.7109375" style="99" customWidth="1"/>
    <col min="7" max="7" width="15.7109375" style="100" customWidth="1"/>
    <col min="8" max="8" width="10.28515625" bestFit="1" customWidth="1"/>
    <col min="9" max="9" width="10.28515625" style="68" customWidth="1"/>
    <col min="10" max="10" width="12.140625" style="68" customWidth="1"/>
    <col min="257" max="257" width="11.28515625" customWidth="1"/>
    <col min="258" max="258" width="11" customWidth="1"/>
    <col min="259" max="259" width="52.5703125" customWidth="1"/>
    <col min="260" max="261" width="7.42578125" customWidth="1"/>
    <col min="262" max="262" width="9.7109375" customWidth="1"/>
    <col min="263" max="263" width="15.7109375" customWidth="1"/>
    <col min="264" max="264" width="10.28515625" bestFit="1" customWidth="1"/>
    <col min="265" max="265" width="10.28515625" customWidth="1"/>
    <col min="266" max="266" width="12.140625" customWidth="1"/>
    <col min="513" max="513" width="11.28515625" customWidth="1"/>
    <col min="514" max="514" width="11" customWidth="1"/>
    <col min="515" max="515" width="52.5703125" customWidth="1"/>
    <col min="516" max="517" width="7.42578125" customWidth="1"/>
    <col min="518" max="518" width="9.7109375" customWidth="1"/>
    <col min="519" max="519" width="15.7109375" customWidth="1"/>
    <col min="520" max="520" width="10.28515625" bestFit="1" customWidth="1"/>
    <col min="521" max="521" width="10.28515625" customWidth="1"/>
    <col min="522" max="522" width="12.140625" customWidth="1"/>
    <col min="769" max="769" width="11.28515625" customWidth="1"/>
    <col min="770" max="770" width="11" customWidth="1"/>
    <col min="771" max="771" width="52.5703125" customWidth="1"/>
    <col min="772" max="773" width="7.42578125" customWidth="1"/>
    <col min="774" max="774" width="9.7109375" customWidth="1"/>
    <col min="775" max="775" width="15.7109375" customWidth="1"/>
    <col min="776" max="776" width="10.28515625" bestFit="1" customWidth="1"/>
    <col min="777" max="777" width="10.28515625" customWidth="1"/>
    <col min="778" max="778" width="12.140625" customWidth="1"/>
    <col min="1025" max="1025" width="11.28515625" customWidth="1"/>
    <col min="1026" max="1026" width="11" customWidth="1"/>
    <col min="1027" max="1027" width="52.5703125" customWidth="1"/>
    <col min="1028" max="1029" width="7.42578125" customWidth="1"/>
    <col min="1030" max="1030" width="9.7109375" customWidth="1"/>
    <col min="1031" max="1031" width="15.7109375" customWidth="1"/>
    <col min="1032" max="1032" width="10.28515625" bestFit="1" customWidth="1"/>
    <col min="1033" max="1033" width="10.28515625" customWidth="1"/>
    <col min="1034" max="1034" width="12.140625" customWidth="1"/>
    <col min="1281" max="1281" width="11.28515625" customWidth="1"/>
    <col min="1282" max="1282" width="11" customWidth="1"/>
    <col min="1283" max="1283" width="52.5703125" customWidth="1"/>
    <col min="1284" max="1285" width="7.42578125" customWidth="1"/>
    <col min="1286" max="1286" width="9.7109375" customWidth="1"/>
    <col min="1287" max="1287" width="15.7109375" customWidth="1"/>
    <col min="1288" max="1288" width="10.28515625" bestFit="1" customWidth="1"/>
    <col min="1289" max="1289" width="10.28515625" customWidth="1"/>
    <col min="1290" max="1290" width="12.140625" customWidth="1"/>
    <col min="1537" max="1537" width="11.28515625" customWidth="1"/>
    <col min="1538" max="1538" width="11" customWidth="1"/>
    <col min="1539" max="1539" width="52.5703125" customWidth="1"/>
    <col min="1540" max="1541" width="7.42578125" customWidth="1"/>
    <col min="1542" max="1542" width="9.7109375" customWidth="1"/>
    <col min="1543" max="1543" width="15.7109375" customWidth="1"/>
    <col min="1544" max="1544" width="10.28515625" bestFit="1" customWidth="1"/>
    <col min="1545" max="1545" width="10.28515625" customWidth="1"/>
    <col min="1546" max="1546" width="12.140625" customWidth="1"/>
    <col min="1793" max="1793" width="11.28515625" customWidth="1"/>
    <col min="1794" max="1794" width="11" customWidth="1"/>
    <col min="1795" max="1795" width="52.5703125" customWidth="1"/>
    <col min="1796" max="1797" width="7.42578125" customWidth="1"/>
    <col min="1798" max="1798" width="9.7109375" customWidth="1"/>
    <col min="1799" max="1799" width="15.7109375" customWidth="1"/>
    <col min="1800" max="1800" width="10.28515625" bestFit="1" customWidth="1"/>
    <col min="1801" max="1801" width="10.28515625" customWidth="1"/>
    <col min="1802" max="1802" width="12.140625" customWidth="1"/>
    <col min="2049" max="2049" width="11.28515625" customWidth="1"/>
    <col min="2050" max="2050" width="11" customWidth="1"/>
    <col min="2051" max="2051" width="52.5703125" customWidth="1"/>
    <col min="2052" max="2053" width="7.42578125" customWidth="1"/>
    <col min="2054" max="2054" width="9.7109375" customWidth="1"/>
    <col min="2055" max="2055" width="15.7109375" customWidth="1"/>
    <col min="2056" max="2056" width="10.28515625" bestFit="1" customWidth="1"/>
    <col min="2057" max="2057" width="10.28515625" customWidth="1"/>
    <col min="2058" max="2058" width="12.140625" customWidth="1"/>
    <col min="2305" max="2305" width="11.28515625" customWidth="1"/>
    <col min="2306" max="2306" width="11" customWidth="1"/>
    <col min="2307" max="2307" width="52.5703125" customWidth="1"/>
    <col min="2308" max="2309" width="7.42578125" customWidth="1"/>
    <col min="2310" max="2310" width="9.7109375" customWidth="1"/>
    <col min="2311" max="2311" width="15.7109375" customWidth="1"/>
    <col min="2312" max="2312" width="10.28515625" bestFit="1" customWidth="1"/>
    <col min="2313" max="2313" width="10.28515625" customWidth="1"/>
    <col min="2314" max="2314" width="12.140625" customWidth="1"/>
    <col min="2561" max="2561" width="11.28515625" customWidth="1"/>
    <col min="2562" max="2562" width="11" customWidth="1"/>
    <col min="2563" max="2563" width="52.5703125" customWidth="1"/>
    <col min="2564" max="2565" width="7.42578125" customWidth="1"/>
    <col min="2566" max="2566" width="9.7109375" customWidth="1"/>
    <col min="2567" max="2567" width="15.7109375" customWidth="1"/>
    <col min="2568" max="2568" width="10.28515625" bestFit="1" customWidth="1"/>
    <col min="2569" max="2569" width="10.28515625" customWidth="1"/>
    <col min="2570" max="2570" width="12.140625" customWidth="1"/>
    <col min="2817" max="2817" width="11.28515625" customWidth="1"/>
    <col min="2818" max="2818" width="11" customWidth="1"/>
    <col min="2819" max="2819" width="52.5703125" customWidth="1"/>
    <col min="2820" max="2821" width="7.42578125" customWidth="1"/>
    <col min="2822" max="2822" width="9.7109375" customWidth="1"/>
    <col min="2823" max="2823" width="15.7109375" customWidth="1"/>
    <col min="2824" max="2824" width="10.28515625" bestFit="1" customWidth="1"/>
    <col min="2825" max="2825" width="10.28515625" customWidth="1"/>
    <col min="2826" max="2826" width="12.140625" customWidth="1"/>
    <col min="3073" max="3073" width="11.28515625" customWidth="1"/>
    <col min="3074" max="3074" width="11" customWidth="1"/>
    <col min="3075" max="3075" width="52.5703125" customWidth="1"/>
    <col min="3076" max="3077" width="7.42578125" customWidth="1"/>
    <col min="3078" max="3078" width="9.7109375" customWidth="1"/>
    <col min="3079" max="3079" width="15.7109375" customWidth="1"/>
    <col min="3080" max="3080" width="10.28515625" bestFit="1" customWidth="1"/>
    <col min="3081" max="3081" width="10.28515625" customWidth="1"/>
    <col min="3082" max="3082" width="12.140625" customWidth="1"/>
    <col min="3329" max="3329" width="11.28515625" customWidth="1"/>
    <col min="3330" max="3330" width="11" customWidth="1"/>
    <col min="3331" max="3331" width="52.5703125" customWidth="1"/>
    <col min="3332" max="3333" width="7.42578125" customWidth="1"/>
    <col min="3334" max="3334" width="9.7109375" customWidth="1"/>
    <col min="3335" max="3335" width="15.7109375" customWidth="1"/>
    <col min="3336" max="3336" width="10.28515625" bestFit="1" customWidth="1"/>
    <col min="3337" max="3337" width="10.28515625" customWidth="1"/>
    <col min="3338" max="3338" width="12.140625" customWidth="1"/>
    <col min="3585" max="3585" width="11.28515625" customWidth="1"/>
    <col min="3586" max="3586" width="11" customWidth="1"/>
    <col min="3587" max="3587" width="52.5703125" customWidth="1"/>
    <col min="3588" max="3589" width="7.42578125" customWidth="1"/>
    <col min="3590" max="3590" width="9.7109375" customWidth="1"/>
    <col min="3591" max="3591" width="15.7109375" customWidth="1"/>
    <col min="3592" max="3592" width="10.28515625" bestFit="1" customWidth="1"/>
    <col min="3593" max="3593" width="10.28515625" customWidth="1"/>
    <col min="3594" max="3594" width="12.140625" customWidth="1"/>
    <col min="3841" max="3841" width="11.28515625" customWidth="1"/>
    <col min="3842" max="3842" width="11" customWidth="1"/>
    <col min="3843" max="3843" width="52.5703125" customWidth="1"/>
    <col min="3844" max="3845" width="7.42578125" customWidth="1"/>
    <col min="3846" max="3846" width="9.7109375" customWidth="1"/>
    <col min="3847" max="3847" width="15.7109375" customWidth="1"/>
    <col min="3848" max="3848" width="10.28515625" bestFit="1" customWidth="1"/>
    <col min="3849" max="3849" width="10.28515625" customWidth="1"/>
    <col min="3850" max="3850" width="12.140625" customWidth="1"/>
    <col min="4097" max="4097" width="11.28515625" customWidth="1"/>
    <col min="4098" max="4098" width="11" customWidth="1"/>
    <col min="4099" max="4099" width="52.5703125" customWidth="1"/>
    <col min="4100" max="4101" width="7.42578125" customWidth="1"/>
    <col min="4102" max="4102" width="9.7109375" customWidth="1"/>
    <col min="4103" max="4103" width="15.7109375" customWidth="1"/>
    <col min="4104" max="4104" width="10.28515625" bestFit="1" customWidth="1"/>
    <col min="4105" max="4105" width="10.28515625" customWidth="1"/>
    <col min="4106" max="4106" width="12.140625" customWidth="1"/>
    <col min="4353" max="4353" width="11.28515625" customWidth="1"/>
    <col min="4354" max="4354" width="11" customWidth="1"/>
    <col min="4355" max="4355" width="52.5703125" customWidth="1"/>
    <col min="4356" max="4357" width="7.42578125" customWidth="1"/>
    <col min="4358" max="4358" width="9.7109375" customWidth="1"/>
    <col min="4359" max="4359" width="15.7109375" customWidth="1"/>
    <col min="4360" max="4360" width="10.28515625" bestFit="1" customWidth="1"/>
    <col min="4361" max="4361" width="10.28515625" customWidth="1"/>
    <col min="4362" max="4362" width="12.140625" customWidth="1"/>
    <col min="4609" max="4609" width="11.28515625" customWidth="1"/>
    <col min="4610" max="4610" width="11" customWidth="1"/>
    <col min="4611" max="4611" width="52.5703125" customWidth="1"/>
    <col min="4612" max="4613" width="7.42578125" customWidth="1"/>
    <col min="4614" max="4614" width="9.7109375" customWidth="1"/>
    <col min="4615" max="4615" width="15.7109375" customWidth="1"/>
    <col min="4616" max="4616" width="10.28515625" bestFit="1" customWidth="1"/>
    <col min="4617" max="4617" width="10.28515625" customWidth="1"/>
    <col min="4618" max="4618" width="12.140625" customWidth="1"/>
    <col min="4865" max="4865" width="11.28515625" customWidth="1"/>
    <col min="4866" max="4866" width="11" customWidth="1"/>
    <col min="4867" max="4867" width="52.5703125" customWidth="1"/>
    <col min="4868" max="4869" width="7.42578125" customWidth="1"/>
    <col min="4870" max="4870" width="9.7109375" customWidth="1"/>
    <col min="4871" max="4871" width="15.7109375" customWidth="1"/>
    <col min="4872" max="4872" width="10.28515625" bestFit="1" customWidth="1"/>
    <col min="4873" max="4873" width="10.28515625" customWidth="1"/>
    <col min="4874" max="4874" width="12.140625" customWidth="1"/>
    <col min="5121" max="5121" width="11.28515625" customWidth="1"/>
    <col min="5122" max="5122" width="11" customWidth="1"/>
    <col min="5123" max="5123" width="52.5703125" customWidth="1"/>
    <col min="5124" max="5125" width="7.42578125" customWidth="1"/>
    <col min="5126" max="5126" width="9.7109375" customWidth="1"/>
    <col min="5127" max="5127" width="15.7109375" customWidth="1"/>
    <col min="5128" max="5128" width="10.28515625" bestFit="1" customWidth="1"/>
    <col min="5129" max="5129" width="10.28515625" customWidth="1"/>
    <col min="5130" max="5130" width="12.140625" customWidth="1"/>
    <col min="5377" max="5377" width="11.28515625" customWidth="1"/>
    <col min="5378" max="5378" width="11" customWidth="1"/>
    <col min="5379" max="5379" width="52.5703125" customWidth="1"/>
    <col min="5380" max="5381" width="7.42578125" customWidth="1"/>
    <col min="5382" max="5382" width="9.7109375" customWidth="1"/>
    <col min="5383" max="5383" width="15.7109375" customWidth="1"/>
    <col min="5384" max="5384" width="10.28515625" bestFit="1" customWidth="1"/>
    <col min="5385" max="5385" width="10.28515625" customWidth="1"/>
    <col min="5386" max="5386" width="12.140625" customWidth="1"/>
    <col min="5633" max="5633" width="11.28515625" customWidth="1"/>
    <col min="5634" max="5634" width="11" customWidth="1"/>
    <col min="5635" max="5635" width="52.5703125" customWidth="1"/>
    <col min="5636" max="5637" width="7.42578125" customWidth="1"/>
    <col min="5638" max="5638" width="9.7109375" customWidth="1"/>
    <col min="5639" max="5639" width="15.7109375" customWidth="1"/>
    <col min="5640" max="5640" width="10.28515625" bestFit="1" customWidth="1"/>
    <col min="5641" max="5641" width="10.28515625" customWidth="1"/>
    <col min="5642" max="5642" width="12.140625" customWidth="1"/>
    <col min="5889" max="5889" width="11.28515625" customWidth="1"/>
    <col min="5890" max="5890" width="11" customWidth="1"/>
    <col min="5891" max="5891" width="52.5703125" customWidth="1"/>
    <col min="5892" max="5893" width="7.42578125" customWidth="1"/>
    <col min="5894" max="5894" width="9.7109375" customWidth="1"/>
    <col min="5895" max="5895" width="15.7109375" customWidth="1"/>
    <col min="5896" max="5896" width="10.28515625" bestFit="1" customWidth="1"/>
    <col min="5897" max="5897" width="10.28515625" customWidth="1"/>
    <col min="5898" max="5898" width="12.140625" customWidth="1"/>
    <col min="6145" max="6145" width="11.28515625" customWidth="1"/>
    <col min="6146" max="6146" width="11" customWidth="1"/>
    <col min="6147" max="6147" width="52.5703125" customWidth="1"/>
    <col min="6148" max="6149" width="7.42578125" customWidth="1"/>
    <col min="6150" max="6150" width="9.7109375" customWidth="1"/>
    <col min="6151" max="6151" width="15.7109375" customWidth="1"/>
    <col min="6152" max="6152" width="10.28515625" bestFit="1" customWidth="1"/>
    <col min="6153" max="6153" width="10.28515625" customWidth="1"/>
    <col min="6154" max="6154" width="12.140625" customWidth="1"/>
    <col min="6401" max="6401" width="11.28515625" customWidth="1"/>
    <col min="6402" max="6402" width="11" customWidth="1"/>
    <col min="6403" max="6403" width="52.5703125" customWidth="1"/>
    <col min="6404" max="6405" width="7.42578125" customWidth="1"/>
    <col min="6406" max="6406" width="9.7109375" customWidth="1"/>
    <col min="6407" max="6407" width="15.7109375" customWidth="1"/>
    <col min="6408" max="6408" width="10.28515625" bestFit="1" customWidth="1"/>
    <col min="6409" max="6409" width="10.28515625" customWidth="1"/>
    <col min="6410" max="6410" width="12.140625" customWidth="1"/>
    <col min="6657" max="6657" width="11.28515625" customWidth="1"/>
    <col min="6658" max="6658" width="11" customWidth="1"/>
    <col min="6659" max="6659" width="52.5703125" customWidth="1"/>
    <col min="6660" max="6661" width="7.42578125" customWidth="1"/>
    <col min="6662" max="6662" width="9.7109375" customWidth="1"/>
    <col min="6663" max="6663" width="15.7109375" customWidth="1"/>
    <col min="6664" max="6664" width="10.28515625" bestFit="1" customWidth="1"/>
    <col min="6665" max="6665" width="10.28515625" customWidth="1"/>
    <col min="6666" max="6666" width="12.140625" customWidth="1"/>
    <col min="6913" max="6913" width="11.28515625" customWidth="1"/>
    <col min="6914" max="6914" width="11" customWidth="1"/>
    <col min="6915" max="6915" width="52.5703125" customWidth="1"/>
    <col min="6916" max="6917" width="7.42578125" customWidth="1"/>
    <col min="6918" max="6918" width="9.7109375" customWidth="1"/>
    <col min="6919" max="6919" width="15.7109375" customWidth="1"/>
    <col min="6920" max="6920" width="10.28515625" bestFit="1" customWidth="1"/>
    <col min="6921" max="6921" width="10.28515625" customWidth="1"/>
    <col min="6922" max="6922" width="12.140625" customWidth="1"/>
    <col min="7169" max="7169" width="11.28515625" customWidth="1"/>
    <col min="7170" max="7170" width="11" customWidth="1"/>
    <col min="7171" max="7171" width="52.5703125" customWidth="1"/>
    <col min="7172" max="7173" width="7.42578125" customWidth="1"/>
    <col min="7174" max="7174" width="9.7109375" customWidth="1"/>
    <col min="7175" max="7175" width="15.7109375" customWidth="1"/>
    <col min="7176" max="7176" width="10.28515625" bestFit="1" customWidth="1"/>
    <col min="7177" max="7177" width="10.28515625" customWidth="1"/>
    <col min="7178" max="7178" width="12.140625" customWidth="1"/>
    <col min="7425" max="7425" width="11.28515625" customWidth="1"/>
    <col min="7426" max="7426" width="11" customWidth="1"/>
    <col min="7427" max="7427" width="52.5703125" customWidth="1"/>
    <col min="7428" max="7429" width="7.42578125" customWidth="1"/>
    <col min="7430" max="7430" width="9.7109375" customWidth="1"/>
    <col min="7431" max="7431" width="15.7109375" customWidth="1"/>
    <col min="7432" max="7432" width="10.28515625" bestFit="1" customWidth="1"/>
    <col min="7433" max="7433" width="10.28515625" customWidth="1"/>
    <col min="7434" max="7434" width="12.140625" customWidth="1"/>
    <col min="7681" max="7681" width="11.28515625" customWidth="1"/>
    <col min="7682" max="7682" width="11" customWidth="1"/>
    <col min="7683" max="7683" width="52.5703125" customWidth="1"/>
    <col min="7684" max="7685" width="7.42578125" customWidth="1"/>
    <col min="7686" max="7686" width="9.7109375" customWidth="1"/>
    <col min="7687" max="7687" width="15.7109375" customWidth="1"/>
    <col min="7688" max="7688" width="10.28515625" bestFit="1" customWidth="1"/>
    <col min="7689" max="7689" width="10.28515625" customWidth="1"/>
    <col min="7690" max="7690" width="12.140625" customWidth="1"/>
    <col min="7937" max="7937" width="11.28515625" customWidth="1"/>
    <col min="7938" max="7938" width="11" customWidth="1"/>
    <col min="7939" max="7939" width="52.5703125" customWidth="1"/>
    <col min="7940" max="7941" width="7.42578125" customWidth="1"/>
    <col min="7942" max="7942" width="9.7109375" customWidth="1"/>
    <col min="7943" max="7943" width="15.7109375" customWidth="1"/>
    <col min="7944" max="7944" width="10.28515625" bestFit="1" customWidth="1"/>
    <col min="7945" max="7945" width="10.28515625" customWidth="1"/>
    <col min="7946" max="7946" width="12.140625" customWidth="1"/>
    <col min="8193" max="8193" width="11.28515625" customWidth="1"/>
    <col min="8194" max="8194" width="11" customWidth="1"/>
    <col min="8195" max="8195" width="52.5703125" customWidth="1"/>
    <col min="8196" max="8197" width="7.42578125" customWidth="1"/>
    <col min="8198" max="8198" width="9.7109375" customWidth="1"/>
    <col min="8199" max="8199" width="15.7109375" customWidth="1"/>
    <col min="8200" max="8200" width="10.28515625" bestFit="1" customWidth="1"/>
    <col min="8201" max="8201" width="10.28515625" customWidth="1"/>
    <col min="8202" max="8202" width="12.140625" customWidth="1"/>
    <col min="8449" max="8449" width="11.28515625" customWidth="1"/>
    <col min="8450" max="8450" width="11" customWidth="1"/>
    <col min="8451" max="8451" width="52.5703125" customWidth="1"/>
    <col min="8452" max="8453" width="7.42578125" customWidth="1"/>
    <col min="8454" max="8454" width="9.7109375" customWidth="1"/>
    <col min="8455" max="8455" width="15.7109375" customWidth="1"/>
    <col min="8456" max="8456" width="10.28515625" bestFit="1" customWidth="1"/>
    <col min="8457" max="8457" width="10.28515625" customWidth="1"/>
    <col min="8458" max="8458" width="12.140625" customWidth="1"/>
    <col min="8705" max="8705" width="11.28515625" customWidth="1"/>
    <col min="8706" max="8706" width="11" customWidth="1"/>
    <col min="8707" max="8707" width="52.5703125" customWidth="1"/>
    <col min="8708" max="8709" width="7.42578125" customWidth="1"/>
    <col min="8710" max="8710" width="9.7109375" customWidth="1"/>
    <col min="8711" max="8711" width="15.7109375" customWidth="1"/>
    <col min="8712" max="8712" width="10.28515625" bestFit="1" customWidth="1"/>
    <col min="8713" max="8713" width="10.28515625" customWidth="1"/>
    <col min="8714" max="8714" width="12.140625" customWidth="1"/>
    <col min="8961" max="8961" width="11.28515625" customWidth="1"/>
    <col min="8962" max="8962" width="11" customWidth="1"/>
    <col min="8963" max="8963" width="52.5703125" customWidth="1"/>
    <col min="8964" max="8965" width="7.42578125" customWidth="1"/>
    <col min="8966" max="8966" width="9.7109375" customWidth="1"/>
    <col min="8967" max="8967" width="15.7109375" customWidth="1"/>
    <col min="8968" max="8968" width="10.28515625" bestFit="1" customWidth="1"/>
    <col min="8969" max="8969" width="10.28515625" customWidth="1"/>
    <col min="8970" max="8970" width="12.140625" customWidth="1"/>
    <col min="9217" max="9217" width="11.28515625" customWidth="1"/>
    <col min="9218" max="9218" width="11" customWidth="1"/>
    <col min="9219" max="9219" width="52.5703125" customWidth="1"/>
    <col min="9220" max="9221" width="7.42578125" customWidth="1"/>
    <col min="9222" max="9222" width="9.7109375" customWidth="1"/>
    <col min="9223" max="9223" width="15.7109375" customWidth="1"/>
    <col min="9224" max="9224" width="10.28515625" bestFit="1" customWidth="1"/>
    <col min="9225" max="9225" width="10.28515625" customWidth="1"/>
    <col min="9226" max="9226" width="12.140625" customWidth="1"/>
    <col min="9473" max="9473" width="11.28515625" customWidth="1"/>
    <col min="9474" max="9474" width="11" customWidth="1"/>
    <col min="9475" max="9475" width="52.5703125" customWidth="1"/>
    <col min="9476" max="9477" width="7.42578125" customWidth="1"/>
    <col min="9478" max="9478" width="9.7109375" customWidth="1"/>
    <col min="9479" max="9479" width="15.7109375" customWidth="1"/>
    <col min="9480" max="9480" width="10.28515625" bestFit="1" customWidth="1"/>
    <col min="9481" max="9481" width="10.28515625" customWidth="1"/>
    <col min="9482" max="9482" width="12.140625" customWidth="1"/>
    <col min="9729" max="9729" width="11.28515625" customWidth="1"/>
    <col min="9730" max="9730" width="11" customWidth="1"/>
    <col min="9731" max="9731" width="52.5703125" customWidth="1"/>
    <col min="9732" max="9733" width="7.42578125" customWidth="1"/>
    <col min="9734" max="9734" width="9.7109375" customWidth="1"/>
    <col min="9735" max="9735" width="15.7109375" customWidth="1"/>
    <col min="9736" max="9736" width="10.28515625" bestFit="1" customWidth="1"/>
    <col min="9737" max="9737" width="10.28515625" customWidth="1"/>
    <col min="9738" max="9738" width="12.140625" customWidth="1"/>
    <col min="9985" max="9985" width="11.28515625" customWidth="1"/>
    <col min="9986" max="9986" width="11" customWidth="1"/>
    <col min="9987" max="9987" width="52.5703125" customWidth="1"/>
    <col min="9988" max="9989" width="7.42578125" customWidth="1"/>
    <col min="9990" max="9990" width="9.7109375" customWidth="1"/>
    <col min="9991" max="9991" width="15.7109375" customWidth="1"/>
    <col min="9992" max="9992" width="10.28515625" bestFit="1" customWidth="1"/>
    <col min="9993" max="9993" width="10.28515625" customWidth="1"/>
    <col min="9994" max="9994" width="12.140625" customWidth="1"/>
    <col min="10241" max="10241" width="11.28515625" customWidth="1"/>
    <col min="10242" max="10242" width="11" customWidth="1"/>
    <col min="10243" max="10243" width="52.5703125" customWidth="1"/>
    <col min="10244" max="10245" width="7.42578125" customWidth="1"/>
    <col min="10246" max="10246" width="9.7109375" customWidth="1"/>
    <col min="10247" max="10247" width="15.7109375" customWidth="1"/>
    <col min="10248" max="10248" width="10.28515625" bestFit="1" customWidth="1"/>
    <col min="10249" max="10249" width="10.28515625" customWidth="1"/>
    <col min="10250" max="10250" width="12.140625" customWidth="1"/>
    <col min="10497" max="10497" width="11.28515625" customWidth="1"/>
    <col min="10498" max="10498" width="11" customWidth="1"/>
    <col min="10499" max="10499" width="52.5703125" customWidth="1"/>
    <col min="10500" max="10501" width="7.42578125" customWidth="1"/>
    <col min="10502" max="10502" width="9.7109375" customWidth="1"/>
    <col min="10503" max="10503" width="15.7109375" customWidth="1"/>
    <col min="10504" max="10504" width="10.28515625" bestFit="1" customWidth="1"/>
    <col min="10505" max="10505" width="10.28515625" customWidth="1"/>
    <col min="10506" max="10506" width="12.140625" customWidth="1"/>
    <col min="10753" max="10753" width="11.28515625" customWidth="1"/>
    <col min="10754" max="10754" width="11" customWidth="1"/>
    <col min="10755" max="10755" width="52.5703125" customWidth="1"/>
    <col min="10756" max="10757" width="7.42578125" customWidth="1"/>
    <col min="10758" max="10758" width="9.7109375" customWidth="1"/>
    <col min="10759" max="10759" width="15.7109375" customWidth="1"/>
    <col min="10760" max="10760" width="10.28515625" bestFit="1" customWidth="1"/>
    <col min="10761" max="10761" width="10.28515625" customWidth="1"/>
    <col min="10762" max="10762" width="12.140625" customWidth="1"/>
    <col min="11009" max="11009" width="11.28515625" customWidth="1"/>
    <col min="11010" max="11010" width="11" customWidth="1"/>
    <col min="11011" max="11011" width="52.5703125" customWidth="1"/>
    <col min="11012" max="11013" width="7.42578125" customWidth="1"/>
    <col min="11014" max="11014" width="9.7109375" customWidth="1"/>
    <col min="11015" max="11015" width="15.7109375" customWidth="1"/>
    <col min="11016" max="11016" width="10.28515625" bestFit="1" customWidth="1"/>
    <col min="11017" max="11017" width="10.28515625" customWidth="1"/>
    <col min="11018" max="11018" width="12.140625" customWidth="1"/>
    <col min="11265" max="11265" width="11.28515625" customWidth="1"/>
    <col min="11266" max="11266" width="11" customWidth="1"/>
    <col min="11267" max="11267" width="52.5703125" customWidth="1"/>
    <col min="11268" max="11269" width="7.42578125" customWidth="1"/>
    <col min="11270" max="11270" width="9.7109375" customWidth="1"/>
    <col min="11271" max="11271" width="15.7109375" customWidth="1"/>
    <col min="11272" max="11272" width="10.28515625" bestFit="1" customWidth="1"/>
    <col min="11273" max="11273" width="10.28515625" customWidth="1"/>
    <col min="11274" max="11274" width="12.140625" customWidth="1"/>
    <col min="11521" max="11521" width="11.28515625" customWidth="1"/>
    <col min="11522" max="11522" width="11" customWidth="1"/>
    <col min="11523" max="11523" width="52.5703125" customWidth="1"/>
    <col min="11524" max="11525" width="7.42578125" customWidth="1"/>
    <col min="11526" max="11526" width="9.7109375" customWidth="1"/>
    <col min="11527" max="11527" width="15.7109375" customWidth="1"/>
    <col min="11528" max="11528" width="10.28515625" bestFit="1" customWidth="1"/>
    <col min="11529" max="11529" width="10.28515625" customWidth="1"/>
    <col min="11530" max="11530" width="12.140625" customWidth="1"/>
    <col min="11777" max="11777" width="11.28515625" customWidth="1"/>
    <col min="11778" max="11778" width="11" customWidth="1"/>
    <col min="11779" max="11779" width="52.5703125" customWidth="1"/>
    <col min="11780" max="11781" width="7.42578125" customWidth="1"/>
    <col min="11782" max="11782" width="9.7109375" customWidth="1"/>
    <col min="11783" max="11783" width="15.7109375" customWidth="1"/>
    <col min="11784" max="11784" width="10.28515625" bestFit="1" customWidth="1"/>
    <col min="11785" max="11785" width="10.28515625" customWidth="1"/>
    <col min="11786" max="11786" width="12.140625" customWidth="1"/>
    <col min="12033" max="12033" width="11.28515625" customWidth="1"/>
    <col min="12034" max="12034" width="11" customWidth="1"/>
    <col min="12035" max="12035" width="52.5703125" customWidth="1"/>
    <col min="12036" max="12037" width="7.42578125" customWidth="1"/>
    <col min="12038" max="12038" width="9.7109375" customWidth="1"/>
    <col min="12039" max="12039" width="15.7109375" customWidth="1"/>
    <col min="12040" max="12040" width="10.28515625" bestFit="1" customWidth="1"/>
    <col min="12041" max="12041" width="10.28515625" customWidth="1"/>
    <col min="12042" max="12042" width="12.140625" customWidth="1"/>
    <col min="12289" max="12289" width="11.28515625" customWidth="1"/>
    <col min="12290" max="12290" width="11" customWidth="1"/>
    <col min="12291" max="12291" width="52.5703125" customWidth="1"/>
    <col min="12292" max="12293" width="7.42578125" customWidth="1"/>
    <col min="12294" max="12294" width="9.7109375" customWidth="1"/>
    <col min="12295" max="12295" width="15.7109375" customWidth="1"/>
    <col min="12296" max="12296" width="10.28515625" bestFit="1" customWidth="1"/>
    <col min="12297" max="12297" width="10.28515625" customWidth="1"/>
    <col min="12298" max="12298" width="12.140625" customWidth="1"/>
    <col min="12545" max="12545" width="11.28515625" customWidth="1"/>
    <col min="12546" max="12546" width="11" customWidth="1"/>
    <col min="12547" max="12547" width="52.5703125" customWidth="1"/>
    <col min="12548" max="12549" width="7.42578125" customWidth="1"/>
    <col min="12550" max="12550" width="9.7109375" customWidth="1"/>
    <col min="12551" max="12551" width="15.7109375" customWidth="1"/>
    <col min="12552" max="12552" width="10.28515625" bestFit="1" customWidth="1"/>
    <col min="12553" max="12553" width="10.28515625" customWidth="1"/>
    <col min="12554" max="12554" width="12.140625" customWidth="1"/>
    <col min="12801" max="12801" width="11.28515625" customWidth="1"/>
    <col min="12802" max="12802" width="11" customWidth="1"/>
    <col min="12803" max="12803" width="52.5703125" customWidth="1"/>
    <col min="12804" max="12805" width="7.42578125" customWidth="1"/>
    <col min="12806" max="12806" width="9.7109375" customWidth="1"/>
    <col min="12807" max="12807" width="15.7109375" customWidth="1"/>
    <col min="12808" max="12808" width="10.28515625" bestFit="1" customWidth="1"/>
    <col min="12809" max="12809" width="10.28515625" customWidth="1"/>
    <col min="12810" max="12810" width="12.140625" customWidth="1"/>
    <col min="13057" max="13057" width="11.28515625" customWidth="1"/>
    <col min="13058" max="13058" width="11" customWidth="1"/>
    <col min="13059" max="13059" width="52.5703125" customWidth="1"/>
    <col min="13060" max="13061" width="7.42578125" customWidth="1"/>
    <col min="13062" max="13062" width="9.7109375" customWidth="1"/>
    <col min="13063" max="13063" width="15.7109375" customWidth="1"/>
    <col min="13064" max="13064" width="10.28515625" bestFit="1" customWidth="1"/>
    <col min="13065" max="13065" width="10.28515625" customWidth="1"/>
    <col min="13066" max="13066" width="12.140625" customWidth="1"/>
    <col min="13313" max="13313" width="11.28515625" customWidth="1"/>
    <col min="13314" max="13314" width="11" customWidth="1"/>
    <col min="13315" max="13315" width="52.5703125" customWidth="1"/>
    <col min="13316" max="13317" width="7.42578125" customWidth="1"/>
    <col min="13318" max="13318" width="9.7109375" customWidth="1"/>
    <col min="13319" max="13319" width="15.7109375" customWidth="1"/>
    <col min="13320" max="13320" width="10.28515625" bestFit="1" customWidth="1"/>
    <col min="13321" max="13321" width="10.28515625" customWidth="1"/>
    <col min="13322" max="13322" width="12.140625" customWidth="1"/>
    <col min="13569" max="13569" width="11.28515625" customWidth="1"/>
    <col min="13570" max="13570" width="11" customWidth="1"/>
    <col min="13571" max="13571" width="52.5703125" customWidth="1"/>
    <col min="13572" max="13573" width="7.42578125" customWidth="1"/>
    <col min="13574" max="13574" width="9.7109375" customWidth="1"/>
    <col min="13575" max="13575" width="15.7109375" customWidth="1"/>
    <col min="13576" max="13576" width="10.28515625" bestFit="1" customWidth="1"/>
    <col min="13577" max="13577" width="10.28515625" customWidth="1"/>
    <col min="13578" max="13578" width="12.140625" customWidth="1"/>
    <col min="13825" max="13825" width="11.28515625" customWidth="1"/>
    <col min="13826" max="13826" width="11" customWidth="1"/>
    <col min="13827" max="13827" width="52.5703125" customWidth="1"/>
    <col min="13828" max="13829" width="7.42578125" customWidth="1"/>
    <col min="13830" max="13830" width="9.7109375" customWidth="1"/>
    <col min="13831" max="13831" width="15.7109375" customWidth="1"/>
    <col min="13832" max="13832" width="10.28515625" bestFit="1" customWidth="1"/>
    <col min="13833" max="13833" width="10.28515625" customWidth="1"/>
    <col min="13834" max="13834" width="12.140625" customWidth="1"/>
    <col min="14081" max="14081" width="11.28515625" customWidth="1"/>
    <col min="14082" max="14082" width="11" customWidth="1"/>
    <col min="14083" max="14083" width="52.5703125" customWidth="1"/>
    <col min="14084" max="14085" width="7.42578125" customWidth="1"/>
    <col min="14086" max="14086" width="9.7109375" customWidth="1"/>
    <col min="14087" max="14087" width="15.7109375" customWidth="1"/>
    <col min="14088" max="14088" width="10.28515625" bestFit="1" customWidth="1"/>
    <col min="14089" max="14089" width="10.28515625" customWidth="1"/>
    <col min="14090" max="14090" width="12.140625" customWidth="1"/>
    <col min="14337" max="14337" width="11.28515625" customWidth="1"/>
    <col min="14338" max="14338" width="11" customWidth="1"/>
    <col min="14339" max="14339" width="52.5703125" customWidth="1"/>
    <col min="14340" max="14341" width="7.42578125" customWidth="1"/>
    <col min="14342" max="14342" width="9.7109375" customWidth="1"/>
    <col min="14343" max="14343" width="15.7109375" customWidth="1"/>
    <col min="14344" max="14344" width="10.28515625" bestFit="1" customWidth="1"/>
    <col min="14345" max="14345" width="10.28515625" customWidth="1"/>
    <col min="14346" max="14346" width="12.140625" customWidth="1"/>
    <col min="14593" max="14593" width="11.28515625" customWidth="1"/>
    <col min="14594" max="14594" width="11" customWidth="1"/>
    <col min="14595" max="14595" width="52.5703125" customWidth="1"/>
    <col min="14596" max="14597" width="7.42578125" customWidth="1"/>
    <col min="14598" max="14598" width="9.7109375" customWidth="1"/>
    <col min="14599" max="14599" width="15.7109375" customWidth="1"/>
    <col min="14600" max="14600" width="10.28515625" bestFit="1" customWidth="1"/>
    <col min="14601" max="14601" width="10.28515625" customWidth="1"/>
    <col min="14602" max="14602" width="12.140625" customWidth="1"/>
    <col min="14849" max="14849" width="11.28515625" customWidth="1"/>
    <col min="14850" max="14850" width="11" customWidth="1"/>
    <col min="14851" max="14851" width="52.5703125" customWidth="1"/>
    <col min="14852" max="14853" width="7.42578125" customWidth="1"/>
    <col min="14854" max="14854" width="9.7109375" customWidth="1"/>
    <col min="14855" max="14855" width="15.7109375" customWidth="1"/>
    <col min="14856" max="14856" width="10.28515625" bestFit="1" customWidth="1"/>
    <col min="14857" max="14857" width="10.28515625" customWidth="1"/>
    <col min="14858" max="14858" width="12.140625" customWidth="1"/>
    <col min="15105" max="15105" width="11.28515625" customWidth="1"/>
    <col min="15106" max="15106" width="11" customWidth="1"/>
    <col min="15107" max="15107" width="52.5703125" customWidth="1"/>
    <col min="15108" max="15109" width="7.42578125" customWidth="1"/>
    <col min="15110" max="15110" width="9.7109375" customWidth="1"/>
    <col min="15111" max="15111" width="15.7109375" customWidth="1"/>
    <col min="15112" max="15112" width="10.28515625" bestFit="1" customWidth="1"/>
    <col min="15113" max="15113" width="10.28515625" customWidth="1"/>
    <col min="15114" max="15114" width="12.140625" customWidth="1"/>
    <col min="15361" max="15361" width="11.28515625" customWidth="1"/>
    <col min="15362" max="15362" width="11" customWidth="1"/>
    <col min="15363" max="15363" width="52.5703125" customWidth="1"/>
    <col min="15364" max="15365" width="7.42578125" customWidth="1"/>
    <col min="15366" max="15366" width="9.7109375" customWidth="1"/>
    <col min="15367" max="15367" width="15.7109375" customWidth="1"/>
    <col min="15368" max="15368" width="10.28515625" bestFit="1" customWidth="1"/>
    <col min="15369" max="15369" width="10.28515625" customWidth="1"/>
    <col min="15370" max="15370" width="12.140625" customWidth="1"/>
    <col min="15617" max="15617" width="11.28515625" customWidth="1"/>
    <col min="15618" max="15618" width="11" customWidth="1"/>
    <col min="15619" max="15619" width="52.5703125" customWidth="1"/>
    <col min="15620" max="15621" width="7.42578125" customWidth="1"/>
    <col min="15622" max="15622" width="9.7109375" customWidth="1"/>
    <col min="15623" max="15623" width="15.7109375" customWidth="1"/>
    <col min="15624" max="15624" width="10.28515625" bestFit="1" customWidth="1"/>
    <col min="15625" max="15625" width="10.28515625" customWidth="1"/>
    <col min="15626" max="15626" width="12.140625" customWidth="1"/>
    <col min="15873" max="15873" width="11.28515625" customWidth="1"/>
    <col min="15874" max="15874" width="11" customWidth="1"/>
    <col min="15875" max="15875" width="52.5703125" customWidth="1"/>
    <col min="15876" max="15877" width="7.42578125" customWidth="1"/>
    <col min="15878" max="15878" width="9.7109375" customWidth="1"/>
    <col min="15879" max="15879" width="15.7109375" customWidth="1"/>
    <col min="15880" max="15880" width="10.28515625" bestFit="1" customWidth="1"/>
    <col min="15881" max="15881" width="10.28515625" customWidth="1"/>
    <col min="15882" max="15882" width="12.140625" customWidth="1"/>
    <col min="16129" max="16129" width="11.28515625" customWidth="1"/>
    <col min="16130" max="16130" width="11" customWidth="1"/>
    <col min="16131" max="16131" width="52.5703125" customWidth="1"/>
    <col min="16132" max="16133" width="7.42578125" customWidth="1"/>
    <col min="16134" max="16134" width="9.7109375" customWidth="1"/>
    <col min="16135" max="16135" width="15.7109375" customWidth="1"/>
    <col min="16136" max="16136" width="10.28515625" bestFit="1" customWidth="1"/>
    <col min="16137" max="16137" width="10.28515625" customWidth="1"/>
    <col min="16138" max="16138" width="12.140625" customWidth="1"/>
  </cols>
  <sheetData>
    <row r="1" spans="1:11" ht="18" customHeight="1" thickBot="1">
      <c r="B1" s="139" t="s">
        <v>94</v>
      </c>
      <c r="C1" s="139"/>
      <c r="D1" s="139"/>
      <c r="E1" s="139"/>
      <c r="F1" s="139"/>
      <c r="G1" s="139"/>
      <c r="H1" t="s">
        <v>39</v>
      </c>
    </row>
    <row r="2" spans="1:11" ht="45">
      <c r="A2" s="81" t="s">
        <v>74</v>
      </c>
      <c r="B2" s="82" t="s">
        <v>40</v>
      </c>
      <c r="C2" s="83" t="s">
        <v>41</v>
      </c>
      <c r="D2" s="84" t="s">
        <v>42</v>
      </c>
      <c r="E2" s="85" t="s">
        <v>76</v>
      </c>
      <c r="F2" s="85" t="s">
        <v>43</v>
      </c>
      <c r="G2" s="86" t="s">
        <v>44</v>
      </c>
      <c r="H2" s="87" t="s">
        <v>45</v>
      </c>
      <c r="I2" s="88" t="s">
        <v>83</v>
      </c>
      <c r="J2"/>
    </row>
    <row r="3" spans="1:11">
      <c r="A3" s="89" t="s">
        <v>75</v>
      </c>
      <c r="B3" s="90" t="s">
        <v>79</v>
      </c>
      <c r="C3" s="6" t="s">
        <v>70</v>
      </c>
      <c r="D3" s="91">
        <v>1</v>
      </c>
      <c r="E3" s="91">
        <v>3</v>
      </c>
      <c r="F3" s="92">
        <v>4200</v>
      </c>
      <c r="G3" s="93">
        <v>12</v>
      </c>
      <c r="H3" s="94">
        <v>21000</v>
      </c>
      <c r="I3" s="94">
        <f>G3*F3</f>
        <v>50400</v>
      </c>
      <c r="J3"/>
    </row>
    <row r="4" spans="1:11">
      <c r="A4" s="89" t="s">
        <v>75</v>
      </c>
      <c r="B4" s="90" t="s">
        <v>46</v>
      </c>
      <c r="C4" s="6" t="s">
        <v>71</v>
      </c>
      <c r="D4" s="91">
        <v>2</v>
      </c>
      <c r="E4" s="91">
        <v>4</v>
      </c>
      <c r="F4" s="95">
        <v>3750</v>
      </c>
      <c r="G4" s="93">
        <v>32</v>
      </c>
      <c r="H4" s="94">
        <v>40000</v>
      </c>
      <c r="I4" s="94">
        <f>G4*F4</f>
        <v>120000</v>
      </c>
      <c r="J4"/>
    </row>
    <row r="5" spans="1:11">
      <c r="A5" s="89" t="s">
        <v>75</v>
      </c>
      <c r="B5" s="90" t="s">
        <v>78</v>
      </c>
      <c r="C5" s="6" t="s">
        <v>72</v>
      </c>
      <c r="D5" s="91">
        <v>1</v>
      </c>
      <c r="E5" s="96">
        <v>1</v>
      </c>
      <c r="F5" s="95">
        <v>5000</v>
      </c>
      <c r="G5" s="93">
        <v>4</v>
      </c>
      <c r="H5" s="94">
        <v>15000</v>
      </c>
      <c r="I5" s="94">
        <f>G5*F5</f>
        <v>20000</v>
      </c>
      <c r="J5"/>
      <c r="K5" t="s">
        <v>80</v>
      </c>
    </row>
    <row r="6" spans="1:11">
      <c r="A6" s="89" t="s">
        <v>75</v>
      </c>
      <c r="B6" s="90" t="s">
        <v>77</v>
      </c>
      <c r="C6" s="6" t="s">
        <v>25</v>
      </c>
      <c r="D6" s="91">
        <v>1</v>
      </c>
      <c r="E6" s="96">
        <v>1</v>
      </c>
      <c r="F6" s="95">
        <v>6000</v>
      </c>
      <c r="G6" s="93">
        <v>4</v>
      </c>
      <c r="H6" s="94">
        <v>17000</v>
      </c>
      <c r="I6" s="94">
        <f>G6*F6</f>
        <v>24000</v>
      </c>
      <c r="J6"/>
    </row>
    <row r="7" spans="1:11">
      <c r="A7" s="72"/>
      <c r="B7" s="72"/>
      <c r="C7" s="72" t="s">
        <v>82</v>
      </c>
      <c r="D7" s="72"/>
      <c r="E7" s="72"/>
      <c r="F7" s="72"/>
      <c r="G7" s="72"/>
      <c r="H7" s="72"/>
      <c r="I7" s="73">
        <f>SUM(I3:I6)</f>
        <v>214400</v>
      </c>
      <c r="J7"/>
    </row>
    <row r="8" spans="1:11" ht="15.75" thickBot="1">
      <c r="A8"/>
      <c r="B8"/>
      <c r="C8"/>
      <c r="D8"/>
      <c r="E8"/>
      <c r="F8"/>
      <c r="G8"/>
      <c r="I8"/>
      <c r="J8"/>
    </row>
    <row r="9" spans="1:11" ht="45">
      <c r="A9" s="81" t="s">
        <v>74</v>
      </c>
      <c r="B9" s="82" t="s">
        <v>40</v>
      </c>
      <c r="C9" s="83" t="s">
        <v>41</v>
      </c>
      <c r="D9" s="84" t="s">
        <v>42</v>
      </c>
      <c r="E9" s="85" t="s">
        <v>76</v>
      </c>
      <c r="F9" s="85" t="s">
        <v>43</v>
      </c>
      <c r="G9" s="86" t="s">
        <v>44</v>
      </c>
      <c r="H9" s="87" t="s">
        <v>45</v>
      </c>
      <c r="I9" s="88" t="s">
        <v>83</v>
      </c>
      <c r="J9"/>
      <c r="K9" t="s">
        <v>81</v>
      </c>
    </row>
    <row r="10" spans="1:11">
      <c r="A10" s="89" t="s">
        <v>75</v>
      </c>
      <c r="B10" s="90" t="s">
        <v>79</v>
      </c>
      <c r="C10" s="6" t="s">
        <v>70</v>
      </c>
      <c r="D10" s="91">
        <v>1</v>
      </c>
      <c r="E10" s="91">
        <v>15</v>
      </c>
      <c r="F10" s="92">
        <v>4200</v>
      </c>
      <c r="G10" s="93">
        <v>60</v>
      </c>
      <c r="H10" s="94">
        <v>21000</v>
      </c>
      <c r="I10" s="94">
        <f>G10*F10</f>
        <v>252000</v>
      </c>
      <c r="J10"/>
    </row>
    <row r="11" spans="1:11">
      <c r="A11" s="89" t="s">
        <v>75</v>
      </c>
      <c r="B11" s="90" t="s">
        <v>46</v>
      </c>
      <c r="C11" s="6" t="s">
        <v>71</v>
      </c>
      <c r="D11" s="91">
        <v>2</v>
      </c>
      <c r="E11" s="91">
        <v>20</v>
      </c>
      <c r="F11" s="95">
        <v>3750</v>
      </c>
      <c r="G11" s="93">
        <v>160</v>
      </c>
      <c r="H11" s="94">
        <v>40000</v>
      </c>
      <c r="I11" s="94">
        <f>G11*F11</f>
        <v>600000</v>
      </c>
      <c r="J11"/>
    </row>
    <row r="12" spans="1:11" ht="14.25" customHeight="1">
      <c r="A12" s="89" t="s">
        <v>75</v>
      </c>
      <c r="B12" s="90" t="s">
        <v>78</v>
      </c>
      <c r="C12" s="6" t="s">
        <v>72</v>
      </c>
      <c r="D12" s="91">
        <v>1</v>
      </c>
      <c r="E12" s="96">
        <v>5</v>
      </c>
      <c r="F12" s="95">
        <v>5000</v>
      </c>
      <c r="G12" s="93">
        <v>20</v>
      </c>
      <c r="H12" s="94">
        <v>15000</v>
      </c>
      <c r="I12" s="94">
        <f>G12*F12</f>
        <v>100000</v>
      </c>
      <c r="J12"/>
    </row>
    <row r="13" spans="1:11">
      <c r="A13" s="89" t="s">
        <v>75</v>
      </c>
      <c r="B13" s="90" t="s">
        <v>77</v>
      </c>
      <c r="C13" s="6" t="s">
        <v>25</v>
      </c>
      <c r="D13" s="91">
        <v>1</v>
      </c>
      <c r="E13" s="96">
        <v>5</v>
      </c>
      <c r="F13" s="95">
        <v>6000</v>
      </c>
      <c r="G13" s="93">
        <v>20</v>
      </c>
      <c r="H13" s="94">
        <v>17000</v>
      </c>
      <c r="I13" s="94">
        <f>G13*F13</f>
        <v>120000</v>
      </c>
      <c r="J13"/>
    </row>
    <row r="14" spans="1:11">
      <c r="A14" s="72"/>
      <c r="B14" s="72"/>
      <c r="C14" s="72" t="s">
        <v>82</v>
      </c>
      <c r="D14" s="72"/>
      <c r="E14" s="72"/>
      <c r="F14" s="72"/>
      <c r="G14" s="72"/>
      <c r="H14" s="72"/>
      <c r="I14" s="159">
        <f>SUM(I10:I13)</f>
        <v>1072000</v>
      </c>
      <c r="J14"/>
    </row>
    <row r="15" spans="1:11">
      <c r="A15"/>
      <c r="B15"/>
      <c r="C15"/>
      <c r="D15"/>
      <c r="E15"/>
      <c r="F15"/>
      <c r="G15"/>
      <c r="I15"/>
      <c r="J15"/>
    </row>
    <row r="16" spans="1:11" ht="16.5" customHeight="1">
      <c r="A16" s="160" t="s">
        <v>84</v>
      </c>
      <c r="B16"/>
      <c r="C16"/>
      <c r="D16"/>
      <c r="E16"/>
      <c r="F16"/>
      <c r="G16"/>
      <c r="I16"/>
      <c r="J16"/>
    </row>
    <row r="17" spans="1:11">
      <c r="A17"/>
      <c r="B17"/>
      <c r="C17"/>
      <c r="D17"/>
      <c r="E17"/>
      <c r="F17"/>
      <c r="G17"/>
      <c r="I17"/>
      <c r="J17"/>
    </row>
    <row r="18" spans="1:11" ht="16.149999999999999" customHeight="1">
      <c r="A18" s="64" t="s">
        <v>26</v>
      </c>
      <c r="B18" s="65" t="s">
        <v>28</v>
      </c>
      <c r="C18" s="161" t="s">
        <v>85</v>
      </c>
      <c r="D18" s="66"/>
      <c r="E18"/>
      <c r="F18"/>
      <c r="G18"/>
      <c r="I18"/>
      <c r="J18"/>
    </row>
    <row r="19" spans="1:11" ht="16.149999999999999" customHeight="1">
      <c r="A19" s="6" t="s">
        <v>70</v>
      </c>
      <c r="B19" s="6">
        <v>1</v>
      </c>
      <c r="C19" s="136">
        <v>50000</v>
      </c>
      <c r="D19" s="5">
        <f>+C19*B19</f>
        <v>50000</v>
      </c>
      <c r="E19"/>
      <c r="F19"/>
      <c r="G19"/>
      <c r="I19"/>
      <c r="J19"/>
    </row>
    <row r="20" spans="1:11" ht="13.5" customHeight="1">
      <c r="A20" s="6" t="s">
        <v>71</v>
      </c>
      <c r="B20" s="6">
        <v>2</v>
      </c>
      <c r="C20" s="136">
        <v>60000</v>
      </c>
      <c r="D20" s="5">
        <f>+C20*B20</f>
        <v>120000</v>
      </c>
      <c r="E20"/>
      <c r="F20"/>
      <c r="G20"/>
      <c r="I20"/>
      <c r="J20"/>
    </row>
    <row r="21" spans="1:11" ht="17.649999999999999" customHeight="1">
      <c r="A21" s="6" t="s">
        <v>72</v>
      </c>
      <c r="B21" s="6">
        <v>1</v>
      </c>
      <c r="C21" s="136">
        <v>30000</v>
      </c>
      <c r="D21" s="5">
        <f>+C21*B21</f>
        <v>30000</v>
      </c>
      <c r="E21" s="142"/>
      <c r="F21" s="152"/>
      <c r="G21" s="143"/>
      <c r="H21" s="144"/>
      <c r="I21" s="145"/>
      <c r="J21" s="146"/>
    </row>
    <row r="22" spans="1:11">
      <c r="A22" s="6" t="s">
        <v>25</v>
      </c>
      <c r="B22" s="6">
        <v>1</v>
      </c>
      <c r="C22" s="136">
        <v>150000</v>
      </c>
      <c r="D22" s="5">
        <f>+C22*B22</f>
        <v>150000</v>
      </c>
      <c r="E22" s="147"/>
      <c r="F22" s="153"/>
      <c r="G22" s="148"/>
      <c r="H22" s="144"/>
      <c r="I22" s="145"/>
      <c r="J22" s="145"/>
    </row>
    <row r="23" spans="1:11">
      <c r="A23" s="6" t="s">
        <v>73</v>
      </c>
      <c r="B23" s="6">
        <v>1</v>
      </c>
      <c r="C23" s="136">
        <v>35000</v>
      </c>
      <c r="D23" s="5">
        <f>+C23*B23</f>
        <v>35000</v>
      </c>
      <c r="E23" s="149"/>
      <c r="F23" s="154"/>
      <c r="G23" s="150"/>
      <c r="H23" s="144"/>
      <c r="I23" s="145"/>
      <c r="J23" s="145"/>
    </row>
    <row r="24" spans="1:11">
      <c r="A24" s="6" t="s">
        <v>24</v>
      </c>
      <c r="B24" s="6">
        <v>2</v>
      </c>
      <c r="C24" s="136">
        <v>150000</v>
      </c>
      <c r="D24" s="5">
        <f>+C24*B24</f>
        <v>300000</v>
      </c>
      <c r="E24" s="151"/>
      <c r="F24" s="155"/>
      <c r="G24" s="151"/>
      <c r="H24" s="144"/>
      <c r="I24" s="145"/>
      <c r="J24" s="145"/>
    </row>
    <row r="25" spans="1:11">
      <c r="A25" s="64" t="s">
        <v>27</v>
      </c>
      <c r="B25" s="65"/>
      <c r="C25" s="65"/>
      <c r="D25" s="67">
        <f>SUM(D19:D24)</f>
        <v>685000</v>
      </c>
      <c r="E25" s="151"/>
      <c r="F25" s="155"/>
      <c r="G25" s="151"/>
      <c r="H25" s="144"/>
      <c r="I25" s="145"/>
      <c r="J25" s="145"/>
    </row>
    <row r="26" spans="1:11">
      <c r="B26" s="101"/>
      <c r="C26" s="151"/>
      <c r="D26" s="151"/>
      <c r="E26" s="151"/>
      <c r="F26" s="155"/>
      <c r="G26" s="151"/>
      <c r="H26" s="144"/>
      <c r="I26" s="145"/>
      <c r="J26" s="145"/>
    </row>
    <row r="27" spans="1:11">
      <c r="C27" s="157"/>
      <c r="D27" s="158"/>
      <c r="E27" s="158"/>
      <c r="F27" s="154"/>
      <c r="G27" s="150"/>
      <c r="H27" s="144"/>
      <c r="I27" s="145"/>
      <c r="J27" s="145"/>
    </row>
    <row r="28" spans="1:11">
      <c r="B28" s="139" t="s">
        <v>95</v>
      </c>
      <c r="C28" s="139"/>
      <c r="D28" s="139"/>
      <c r="E28" s="139"/>
      <c r="F28" s="139"/>
      <c r="G28" s="139"/>
      <c r="H28" t="s">
        <v>39</v>
      </c>
    </row>
    <row r="29" spans="1:11" ht="15.75" thickBot="1">
      <c r="A29"/>
      <c r="B29"/>
      <c r="C29"/>
      <c r="D29"/>
      <c r="E29"/>
      <c r="F29"/>
      <c r="G29"/>
      <c r="I29"/>
      <c r="J29"/>
    </row>
    <row r="30" spans="1:11" ht="45">
      <c r="A30" s="81" t="s">
        <v>74</v>
      </c>
      <c r="B30" s="82" t="s">
        <v>40</v>
      </c>
      <c r="C30" s="83" t="s">
        <v>41</v>
      </c>
      <c r="D30" s="84" t="s">
        <v>42</v>
      </c>
      <c r="E30" s="85" t="s">
        <v>76</v>
      </c>
      <c r="F30" s="85" t="s">
        <v>43</v>
      </c>
      <c r="G30" s="86" t="s">
        <v>44</v>
      </c>
      <c r="H30" s="87" t="s">
        <v>45</v>
      </c>
      <c r="I30" s="88" t="s">
        <v>83</v>
      </c>
      <c r="J30"/>
    </row>
    <row r="31" spans="1:11">
      <c r="A31" s="177" t="s">
        <v>75</v>
      </c>
      <c r="B31" s="178" t="s">
        <v>79</v>
      </c>
      <c r="C31" s="179" t="s">
        <v>70</v>
      </c>
      <c r="D31" s="180">
        <v>1</v>
      </c>
      <c r="E31" s="180">
        <v>15</v>
      </c>
      <c r="F31" s="180">
        <v>4200</v>
      </c>
      <c r="G31" s="181">
        <v>60</v>
      </c>
      <c r="H31" s="182">
        <v>21000</v>
      </c>
      <c r="I31" s="182">
        <f>G31*F31</f>
        <v>252000</v>
      </c>
      <c r="J31" s="186"/>
      <c r="K31" s="186" t="s">
        <v>81</v>
      </c>
    </row>
    <row r="32" spans="1:11">
      <c r="A32" s="177" t="s">
        <v>75</v>
      </c>
      <c r="B32" s="178" t="s">
        <v>46</v>
      </c>
      <c r="C32" s="179" t="s">
        <v>71</v>
      </c>
      <c r="D32" s="180">
        <v>2</v>
      </c>
      <c r="E32" s="180">
        <v>20</v>
      </c>
      <c r="F32" s="183">
        <v>3750</v>
      </c>
      <c r="G32" s="181">
        <v>160</v>
      </c>
      <c r="H32" s="182">
        <v>40000</v>
      </c>
      <c r="I32" s="182">
        <f>G32*F32</f>
        <v>600000</v>
      </c>
      <c r="J32" s="186"/>
      <c r="K32" s="186"/>
    </row>
    <row r="33" spans="1:11">
      <c r="A33" s="177" t="s">
        <v>75</v>
      </c>
      <c r="B33" s="178" t="s">
        <v>78</v>
      </c>
      <c r="C33" s="179" t="s">
        <v>72</v>
      </c>
      <c r="D33" s="180">
        <v>1</v>
      </c>
      <c r="E33" s="184">
        <v>5</v>
      </c>
      <c r="F33" s="183">
        <v>5000</v>
      </c>
      <c r="G33" s="181">
        <v>20</v>
      </c>
      <c r="H33" s="182">
        <v>15000</v>
      </c>
      <c r="I33" s="182">
        <f>G33*F33</f>
        <v>100000</v>
      </c>
      <c r="J33" s="186"/>
      <c r="K33" s="186"/>
    </row>
    <row r="34" spans="1:11">
      <c r="A34" s="177" t="s">
        <v>75</v>
      </c>
      <c r="B34" s="178" t="s">
        <v>77</v>
      </c>
      <c r="C34" s="179" t="s">
        <v>25</v>
      </c>
      <c r="D34" s="180">
        <v>1</v>
      </c>
      <c r="E34" s="184">
        <v>5</v>
      </c>
      <c r="F34" s="183">
        <v>6000</v>
      </c>
      <c r="G34" s="181">
        <v>20</v>
      </c>
      <c r="H34" s="182">
        <v>17000</v>
      </c>
      <c r="I34" s="182">
        <f>G34*F34</f>
        <v>120000</v>
      </c>
      <c r="J34" s="186"/>
      <c r="K34" s="186"/>
    </row>
    <row r="35" spans="1:11">
      <c r="A35" s="89" t="s">
        <v>96</v>
      </c>
      <c r="B35" s="90" t="s">
        <v>97</v>
      </c>
      <c r="C35" s="6" t="s">
        <v>98</v>
      </c>
      <c r="D35" s="91">
        <v>1</v>
      </c>
      <c r="E35" s="96">
        <v>2</v>
      </c>
      <c r="F35" s="185">
        <v>1875</v>
      </c>
      <c r="G35" s="93">
        <v>8</v>
      </c>
      <c r="H35" s="94">
        <v>15000</v>
      </c>
      <c r="I35" s="94">
        <f>G35*F35</f>
        <v>15000</v>
      </c>
      <c r="J35"/>
      <c r="K35" t="s">
        <v>99</v>
      </c>
    </row>
    <row r="36" spans="1:11">
      <c r="A36" s="89" t="s">
        <v>101</v>
      </c>
      <c r="B36" s="90" t="s">
        <v>102</v>
      </c>
      <c r="C36" s="6" t="s">
        <v>100</v>
      </c>
      <c r="D36" s="91">
        <v>1</v>
      </c>
      <c r="E36" s="96">
        <v>2</v>
      </c>
      <c r="F36" s="185">
        <v>1875</v>
      </c>
      <c r="G36" s="93">
        <v>8</v>
      </c>
      <c r="H36" s="94">
        <v>15000</v>
      </c>
      <c r="I36" s="94">
        <f>G36*F36</f>
        <v>15000</v>
      </c>
      <c r="J36"/>
    </row>
    <row r="37" spans="1:11">
      <c r="A37" s="89" t="s">
        <v>75</v>
      </c>
      <c r="B37" s="90" t="s">
        <v>104</v>
      </c>
      <c r="C37" s="6" t="s">
        <v>103</v>
      </c>
      <c r="D37" s="91">
        <v>3</v>
      </c>
      <c r="E37" s="96">
        <v>12</v>
      </c>
      <c r="F37" s="185">
        <v>4690</v>
      </c>
      <c r="G37" s="93">
        <v>48</v>
      </c>
      <c r="H37" s="94">
        <v>25000</v>
      </c>
      <c r="I37" s="94">
        <f>G37*F37</f>
        <v>225120</v>
      </c>
      <c r="J37"/>
    </row>
    <row r="38" spans="1:11">
      <c r="A38" s="89" t="s">
        <v>107</v>
      </c>
      <c r="B38" s="90" t="s">
        <v>106</v>
      </c>
      <c r="C38" s="6" t="s">
        <v>105</v>
      </c>
      <c r="D38" s="91">
        <v>1</v>
      </c>
      <c r="E38" s="96">
        <v>15</v>
      </c>
      <c r="F38" s="185">
        <v>590</v>
      </c>
      <c r="G38" s="93">
        <v>60</v>
      </c>
      <c r="H38" s="94">
        <v>35000</v>
      </c>
      <c r="I38" s="94">
        <f>G38*F38</f>
        <v>35400</v>
      </c>
      <c r="J38"/>
    </row>
    <row r="39" spans="1:11">
      <c r="A39" s="89"/>
      <c r="B39" s="90"/>
      <c r="C39" s="6"/>
      <c r="D39" s="91"/>
      <c r="E39" s="96"/>
      <c r="F39" s="185"/>
      <c r="G39" s="93"/>
      <c r="H39" s="94"/>
      <c r="I39" s="94"/>
      <c r="J39"/>
    </row>
    <row r="40" spans="1:11">
      <c r="A40" s="72"/>
      <c r="B40" s="72"/>
      <c r="C40" s="72" t="s">
        <v>82</v>
      </c>
      <c r="D40" s="72"/>
      <c r="E40" s="72"/>
      <c r="F40" s="72"/>
      <c r="G40" s="72"/>
      <c r="H40" s="72"/>
      <c r="I40" s="159">
        <f>SUM(I31:I38)</f>
        <v>1362520</v>
      </c>
      <c r="J40"/>
    </row>
    <row r="41" spans="1:11">
      <c r="A41"/>
      <c r="B41"/>
      <c r="C41"/>
      <c r="D41"/>
      <c r="E41"/>
      <c r="F41"/>
      <c r="G41"/>
      <c r="I41"/>
      <c r="J41"/>
    </row>
    <row r="42" spans="1:11">
      <c r="A42"/>
      <c r="B42"/>
      <c r="C42"/>
      <c r="D42"/>
      <c r="E42"/>
      <c r="F42"/>
      <c r="G42"/>
      <c r="I42"/>
      <c r="J42"/>
    </row>
    <row r="43" spans="1:11">
      <c r="A43"/>
      <c r="B43"/>
      <c r="C43"/>
      <c r="D43"/>
      <c r="E43"/>
      <c r="F43"/>
      <c r="G43"/>
      <c r="I43"/>
      <c r="J43"/>
    </row>
    <row r="44" spans="1:11">
      <c r="A44"/>
      <c r="B44"/>
      <c r="C44"/>
      <c r="D44"/>
      <c r="E44"/>
      <c r="F44"/>
      <c r="G44"/>
      <c r="I44"/>
      <c r="J44"/>
    </row>
    <row r="45" spans="1:11">
      <c r="A45"/>
      <c r="B45"/>
      <c r="C45"/>
      <c r="D45"/>
      <c r="E45"/>
      <c r="F45"/>
      <c r="G45"/>
      <c r="I45"/>
      <c r="J45"/>
    </row>
    <row r="46" spans="1:11">
      <c r="A46"/>
      <c r="B46"/>
      <c r="C46"/>
      <c r="D46"/>
      <c r="E46"/>
      <c r="F46"/>
      <c r="G46"/>
      <c r="I46"/>
      <c r="J46"/>
    </row>
    <row r="47" spans="1:11">
      <c r="A47" s="142"/>
      <c r="B47" s="152"/>
      <c r="C47" s="143"/>
      <c r="D47" s="144"/>
      <c r="E47" s="145"/>
      <c r="F47" s="146"/>
      <c r="G47"/>
      <c r="I47"/>
      <c r="J47"/>
    </row>
    <row r="48" spans="1:11">
      <c r="A48" s="147"/>
      <c r="B48" s="153"/>
      <c r="C48" s="148"/>
      <c r="D48" s="144"/>
      <c r="E48" s="145"/>
      <c r="F48" s="145"/>
      <c r="G48"/>
      <c r="I48"/>
      <c r="J48"/>
    </row>
    <row r="49" spans="1:10">
      <c r="A49" s="149"/>
      <c r="B49" s="154"/>
      <c r="C49" s="150"/>
      <c r="D49" s="144"/>
      <c r="E49" s="145"/>
      <c r="F49" s="145"/>
      <c r="G49"/>
      <c r="I49"/>
      <c r="J49"/>
    </row>
    <row r="50" spans="1:10">
      <c r="A50" s="151"/>
      <c r="B50" s="155"/>
      <c r="C50" s="151"/>
      <c r="D50" s="144"/>
      <c r="E50" s="145"/>
      <c r="F50" s="145"/>
      <c r="G50"/>
      <c r="I50"/>
      <c r="J50"/>
    </row>
    <row r="51" spans="1:10">
      <c r="A51" s="151"/>
      <c r="B51" s="155"/>
      <c r="C51" s="151"/>
      <c r="D51" s="144"/>
      <c r="E51" s="145"/>
      <c r="F51" s="145"/>
      <c r="G51"/>
      <c r="I51"/>
      <c r="J51"/>
    </row>
    <row r="52" spans="1:10">
      <c r="F52" s="156"/>
    </row>
    <row r="53" spans="1:10">
      <c r="F53" s="156"/>
    </row>
    <row r="54" spans="1:10">
      <c r="F54" s="156"/>
    </row>
    <row r="55" spans="1:10">
      <c r="F55" s="156"/>
    </row>
    <row r="56" spans="1:10">
      <c r="F56" s="156"/>
    </row>
    <row r="57" spans="1:10">
      <c r="F57" s="156"/>
    </row>
    <row r="58" spans="1:10">
      <c r="F58" s="156"/>
    </row>
    <row r="59" spans="1:10">
      <c r="F59" s="156"/>
    </row>
    <row r="60" spans="1:10">
      <c r="F60" s="156"/>
    </row>
    <row r="61" spans="1:10">
      <c r="F61" s="156"/>
    </row>
    <row r="62" spans="1:10">
      <c r="F62" s="156"/>
    </row>
    <row r="63" spans="1:10">
      <c r="F63" s="156"/>
    </row>
    <row r="64" spans="1:10">
      <c r="F64" s="156"/>
    </row>
    <row r="65" spans="6:6">
      <c r="F65" s="156"/>
    </row>
    <row r="66" spans="6:6">
      <c r="F66" s="156"/>
    </row>
    <row r="67" spans="6:6">
      <c r="F67" s="156"/>
    </row>
    <row r="68" spans="6:6">
      <c r="F68" s="156"/>
    </row>
    <row r="69" spans="6:6">
      <c r="F69" s="156"/>
    </row>
    <row r="70" spans="6:6">
      <c r="F70" s="156"/>
    </row>
    <row r="71" spans="6:6">
      <c r="F71" s="156"/>
    </row>
    <row r="72" spans="6:6">
      <c r="F72" s="156"/>
    </row>
    <row r="73" spans="6:6">
      <c r="F73" s="156"/>
    </row>
    <row r="74" spans="6:6">
      <c r="F74" s="156"/>
    </row>
    <row r="75" spans="6:6">
      <c r="F75" s="156"/>
    </row>
    <row r="76" spans="6:6">
      <c r="F76" s="156"/>
    </row>
    <row r="77" spans="6:6">
      <c r="F77" s="156"/>
    </row>
    <row r="78" spans="6:6">
      <c r="F78" s="156"/>
    </row>
    <row r="79" spans="6:6">
      <c r="F79" s="156"/>
    </row>
    <row r="80" spans="6:6">
      <c r="F80" s="156"/>
    </row>
    <row r="81" spans="6:6">
      <c r="F81" s="156"/>
    </row>
    <row r="82" spans="6:6">
      <c r="F82" s="156"/>
    </row>
    <row r="83" spans="6:6">
      <c r="F83" s="156"/>
    </row>
    <row r="84" spans="6:6">
      <c r="F84" s="156"/>
    </row>
    <row r="85" spans="6:6">
      <c r="F85" s="156"/>
    </row>
    <row r="86" spans="6:6">
      <c r="F86" s="156"/>
    </row>
    <row r="87" spans="6:6">
      <c r="F87" s="156"/>
    </row>
    <row r="88" spans="6:6">
      <c r="F88" s="156"/>
    </row>
    <row r="89" spans="6:6">
      <c r="F89" s="156"/>
    </row>
    <row r="90" spans="6:6">
      <c r="F90" s="156"/>
    </row>
    <row r="91" spans="6:6">
      <c r="F91" s="156"/>
    </row>
    <row r="92" spans="6:6">
      <c r="F92" s="156"/>
    </row>
  </sheetData>
  <mergeCells count="2">
    <mergeCell ref="B1:G1"/>
    <mergeCell ref="B28:G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AF1009"/>
  <sheetViews>
    <sheetView topLeftCell="K34" zoomScale="72" zoomScaleNormal="72" workbookViewId="0">
      <selection activeCell="L66" sqref="L66"/>
    </sheetView>
  </sheetViews>
  <sheetFormatPr defaultColWidth="8.85546875" defaultRowHeight="12.75" outlineLevelRow="1"/>
  <cols>
    <col min="1" max="1" width="0.42578125" style="2" customWidth="1"/>
    <col min="2" max="2" width="3.28515625" style="2" customWidth="1"/>
    <col min="3" max="3" width="46.140625" style="2" customWidth="1"/>
    <col min="4" max="5" width="11.42578125" style="1" customWidth="1"/>
    <col min="6" max="7" width="12.42578125" style="1" customWidth="1"/>
    <col min="8" max="17" width="12.85546875" style="1" customWidth="1"/>
    <col min="18" max="18" width="8.85546875" style="2"/>
    <col min="19" max="19" width="11.85546875" style="2" customWidth="1"/>
    <col min="20" max="30" width="10.85546875" style="2" customWidth="1"/>
    <col min="31" max="31" width="16" style="2" customWidth="1"/>
    <col min="32" max="16384" width="8.85546875" style="2"/>
  </cols>
  <sheetData>
    <row r="1" spans="1:31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31">
      <c r="A2" s="8"/>
      <c r="B2" s="10"/>
      <c r="C2" s="127"/>
      <c r="D2" s="129" t="s">
        <v>49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31" ht="13.5" thickBot="1">
      <c r="A3" s="8"/>
      <c r="B3" s="8"/>
      <c r="C3" s="128"/>
      <c r="D3" s="130" t="s">
        <v>50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31" s="134" customFormat="1" ht="13.5" thickBot="1">
      <c r="A4" s="131"/>
      <c r="B4" s="131"/>
      <c r="C4" s="131"/>
      <c r="D4" s="132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31" s="16" customFormat="1" ht="13.5" thickBot="1">
      <c r="A5" s="12"/>
      <c r="B5" s="13"/>
      <c r="C5" s="13"/>
      <c r="D5" s="14"/>
      <c r="E5" s="15">
        <v>1</v>
      </c>
      <c r="F5" s="15">
        <v>1</v>
      </c>
      <c r="G5" s="15">
        <v>1</v>
      </c>
      <c r="H5" s="15">
        <v>1</v>
      </c>
      <c r="I5" s="15">
        <v>1</v>
      </c>
      <c r="J5" s="15">
        <v>1</v>
      </c>
      <c r="K5" s="15">
        <v>1</v>
      </c>
      <c r="L5" s="15">
        <v>1</v>
      </c>
      <c r="M5" s="15">
        <v>1</v>
      </c>
      <c r="N5" s="15">
        <v>1</v>
      </c>
      <c r="O5" s="15">
        <v>1</v>
      </c>
      <c r="P5" s="15">
        <v>1</v>
      </c>
      <c r="Q5" s="15">
        <v>1</v>
      </c>
      <c r="S5" s="15">
        <v>1</v>
      </c>
      <c r="T5" s="15">
        <v>1</v>
      </c>
      <c r="U5" s="15">
        <v>1</v>
      </c>
      <c r="V5" s="15">
        <v>1</v>
      </c>
      <c r="W5" s="15">
        <v>1</v>
      </c>
      <c r="X5" s="15">
        <v>1</v>
      </c>
      <c r="Y5" s="15">
        <v>1</v>
      </c>
      <c r="Z5" s="15">
        <v>1</v>
      </c>
      <c r="AA5" s="15">
        <v>1</v>
      </c>
      <c r="AB5" s="15">
        <v>1</v>
      </c>
      <c r="AC5" s="15">
        <v>1</v>
      </c>
      <c r="AD5" s="15">
        <v>1</v>
      </c>
      <c r="AE5" s="15">
        <v>1</v>
      </c>
    </row>
    <row r="6" spans="1:31" s="16" customFormat="1" ht="13.5" thickBot="1">
      <c r="A6" s="12"/>
      <c r="B6" s="13"/>
      <c r="C6" s="13"/>
      <c r="D6" s="17" t="s">
        <v>8</v>
      </c>
      <c r="E6" s="15">
        <v>1</v>
      </c>
      <c r="F6" s="15">
        <v>2</v>
      </c>
      <c r="G6" s="15">
        <v>3</v>
      </c>
      <c r="H6" s="15">
        <v>4</v>
      </c>
      <c r="I6" s="15">
        <v>5</v>
      </c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5" t="s">
        <v>9</v>
      </c>
      <c r="S6" s="15">
        <v>1</v>
      </c>
      <c r="T6" s="15">
        <v>2</v>
      </c>
      <c r="U6" s="15">
        <v>3</v>
      </c>
      <c r="V6" s="15">
        <v>4</v>
      </c>
      <c r="W6" s="15">
        <v>5</v>
      </c>
      <c r="X6" s="15">
        <v>6</v>
      </c>
      <c r="Y6" s="15">
        <v>7</v>
      </c>
      <c r="Z6" s="15">
        <v>8</v>
      </c>
      <c r="AA6" s="15">
        <v>9</v>
      </c>
      <c r="AB6" s="15">
        <v>10</v>
      </c>
      <c r="AC6" s="15">
        <v>11</v>
      </c>
      <c r="AD6" s="15">
        <v>12</v>
      </c>
      <c r="AE6" s="15" t="s">
        <v>108</v>
      </c>
    </row>
    <row r="7" spans="1:31">
      <c r="A7" s="18"/>
      <c r="B7" s="19" t="s">
        <v>92</v>
      </c>
      <c r="C7" s="8"/>
      <c r="D7" s="20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21"/>
      <c r="Q7" s="40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21"/>
      <c r="AE7" s="40"/>
    </row>
    <row r="8" spans="1:31" s="24" customFormat="1" outlineLevel="1">
      <c r="A8" s="22"/>
      <c r="B8" s="23">
        <v>1</v>
      </c>
      <c r="C8" s="24" t="s">
        <v>86</v>
      </c>
      <c r="D8" s="112">
        <v>2500</v>
      </c>
      <c r="E8" s="112">
        <v>2500</v>
      </c>
      <c r="F8" s="112">
        <v>2500</v>
      </c>
      <c r="G8" s="112">
        <v>2500</v>
      </c>
      <c r="H8" s="112">
        <v>2500</v>
      </c>
      <c r="I8" s="112">
        <v>2500</v>
      </c>
      <c r="J8" s="112">
        <v>2500</v>
      </c>
      <c r="K8" s="112">
        <v>2500</v>
      </c>
      <c r="L8" s="112">
        <v>2500</v>
      </c>
      <c r="M8" s="112">
        <v>2500</v>
      </c>
      <c r="N8" s="112">
        <v>2500</v>
      </c>
      <c r="O8" s="112">
        <v>2500</v>
      </c>
      <c r="P8" s="112">
        <v>2500</v>
      </c>
      <c r="Q8" s="114">
        <f>SUM(E8:P8)</f>
        <v>30000</v>
      </c>
      <c r="S8" s="112">
        <v>2500</v>
      </c>
      <c r="T8" s="112">
        <v>2500</v>
      </c>
      <c r="U8" s="112">
        <v>2500</v>
      </c>
      <c r="V8" s="112">
        <v>2500</v>
      </c>
      <c r="W8" s="112">
        <v>2500</v>
      </c>
      <c r="X8" s="112">
        <v>2500</v>
      </c>
      <c r="Y8" s="112">
        <v>2500</v>
      </c>
      <c r="Z8" s="112">
        <v>2500</v>
      </c>
      <c r="AA8" s="112">
        <v>2500</v>
      </c>
      <c r="AB8" s="112">
        <v>2500</v>
      </c>
      <c r="AC8" s="112">
        <v>2500</v>
      </c>
      <c r="AD8" s="112">
        <v>2500</v>
      </c>
      <c r="AE8" s="114">
        <f>SUM(S8:AD8)</f>
        <v>30000</v>
      </c>
    </row>
    <row r="9" spans="1:31" s="77" customFormat="1" outlineLevel="1">
      <c r="A9" s="103"/>
      <c r="B9" s="104">
        <v>2</v>
      </c>
      <c r="C9" s="77" t="s">
        <v>87</v>
      </c>
      <c r="D9" s="113">
        <v>1750</v>
      </c>
      <c r="E9" s="113">
        <v>1750</v>
      </c>
      <c r="F9" s="113">
        <v>1750</v>
      </c>
      <c r="G9" s="113">
        <v>1750</v>
      </c>
      <c r="H9" s="113">
        <v>1750</v>
      </c>
      <c r="I9" s="113">
        <v>1750</v>
      </c>
      <c r="J9" s="113">
        <v>1750</v>
      </c>
      <c r="K9" s="113">
        <v>1750</v>
      </c>
      <c r="L9" s="113">
        <v>1750</v>
      </c>
      <c r="M9" s="113">
        <v>1750</v>
      </c>
      <c r="N9" s="113">
        <v>1750</v>
      </c>
      <c r="O9" s="113">
        <v>1750</v>
      </c>
      <c r="P9" s="113">
        <v>1750</v>
      </c>
      <c r="Q9" s="115">
        <f t="shared" ref="Q9:Q42" si="0">SUM(E9:P9)</f>
        <v>21000</v>
      </c>
      <c r="S9" s="113">
        <v>1750</v>
      </c>
      <c r="T9" s="113">
        <v>1750</v>
      </c>
      <c r="U9" s="113">
        <v>1750</v>
      </c>
      <c r="V9" s="113">
        <v>1750</v>
      </c>
      <c r="W9" s="113">
        <v>1750</v>
      </c>
      <c r="X9" s="113">
        <v>1750</v>
      </c>
      <c r="Y9" s="113">
        <v>1750</v>
      </c>
      <c r="Z9" s="113">
        <v>1750</v>
      </c>
      <c r="AA9" s="113">
        <v>1750</v>
      </c>
      <c r="AB9" s="113">
        <v>1750</v>
      </c>
      <c r="AC9" s="113">
        <v>1750</v>
      </c>
      <c r="AD9" s="113">
        <v>1750</v>
      </c>
      <c r="AE9" s="115">
        <f t="shared" ref="AE9:AE12" si="1">SUM(S9:AD9)</f>
        <v>21000</v>
      </c>
    </row>
    <row r="10" spans="1:31" s="77" customFormat="1" outlineLevel="1">
      <c r="A10" s="103"/>
      <c r="B10" s="104">
        <v>3</v>
      </c>
      <c r="C10" s="77" t="s">
        <v>88</v>
      </c>
      <c r="D10" s="113">
        <v>3750</v>
      </c>
      <c r="E10" s="113">
        <v>3750</v>
      </c>
      <c r="F10" s="113">
        <v>3750</v>
      </c>
      <c r="G10" s="113">
        <v>3750</v>
      </c>
      <c r="H10" s="113">
        <v>3750</v>
      </c>
      <c r="I10" s="113">
        <v>3750</v>
      </c>
      <c r="J10" s="113">
        <v>3750</v>
      </c>
      <c r="K10" s="113">
        <v>3750</v>
      </c>
      <c r="L10" s="113">
        <v>3750</v>
      </c>
      <c r="M10" s="113">
        <v>3750</v>
      </c>
      <c r="N10" s="113">
        <v>3750</v>
      </c>
      <c r="O10" s="113">
        <v>3750</v>
      </c>
      <c r="P10" s="113">
        <v>3750</v>
      </c>
      <c r="Q10" s="115">
        <f t="shared" si="0"/>
        <v>45000</v>
      </c>
      <c r="S10" s="113">
        <v>3750</v>
      </c>
      <c r="T10" s="113">
        <v>3750</v>
      </c>
      <c r="U10" s="113">
        <v>3750</v>
      </c>
      <c r="V10" s="113">
        <v>3750</v>
      </c>
      <c r="W10" s="113">
        <v>3750</v>
      </c>
      <c r="X10" s="113">
        <v>3750</v>
      </c>
      <c r="Y10" s="113">
        <v>3750</v>
      </c>
      <c r="Z10" s="113">
        <v>3750</v>
      </c>
      <c r="AA10" s="113">
        <v>3750</v>
      </c>
      <c r="AB10" s="113">
        <v>3750</v>
      </c>
      <c r="AC10" s="113">
        <v>3750</v>
      </c>
      <c r="AD10" s="113">
        <v>3750</v>
      </c>
      <c r="AE10" s="115">
        <f t="shared" si="1"/>
        <v>45000</v>
      </c>
    </row>
    <row r="11" spans="1:31" s="77" customFormat="1" outlineLevel="1">
      <c r="A11" s="103"/>
      <c r="B11" s="104">
        <v>4</v>
      </c>
      <c r="C11" s="77" t="s">
        <v>89</v>
      </c>
      <c r="D11" s="113">
        <v>835</v>
      </c>
      <c r="E11" s="113">
        <v>835</v>
      </c>
      <c r="F11" s="113">
        <v>835</v>
      </c>
      <c r="G11" s="113">
        <v>835</v>
      </c>
      <c r="H11" s="113">
        <v>835</v>
      </c>
      <c r="I11" s="113">
        <v>835</v>
      </c>
      <c r="J11" s="113">
        <v>835</v>
      </c>
      <c r="K11" s="113">
        <v>835</v>
      </c>
      <c r="L11" s="113">
        <v>835</v>
      </c>
      <c r="M11" s="113">
        <v>835</v>
      </c>
      <c r="N11" s="113">
        <v>835</v>
      </c>
      <c r="O11" s="113">
        <v>835</v>
      </c>
      <c r="P11" s="113">
        <v>835</v>
      </c>
      <c r="Q11" s="115">
        <f t="shared" si="0"/>
        <v>10020</v>
      </c>
      <c r="S11" s="113">
        <v>835</v>
      </c>
      <c r="T11" s="113">
        <v>835</v>
      </c>
      <c r="U11" s="113">
        <v>835</v>
      </c>
      <c r="V11" s="113">
        <v>835</v>
      </c>
      <c r="W11" s="113">
        <v>835</v>
      </c>
      <c r="X11" s="113">
        <v>835</v>
      </c>
      <c r="Y11" s="113">
        <v>835</v>
      </c>
      <c r="Z11" s="113">
        <v>835</v>
      </c>
      <c r="AA11" s="113">
        <v>835</v>
      </c>
      <c r="AB11" s="113">
        <v>835</v>
      </c>
      <c r="AC11" s="113">
        <v>835</v>
      </c>
      <c r="AD11" s="113">
        <v>835</v>
      </c>
      <c r="AE11" s="115">
        <f t="shared" si="1"/>
        <v>10020</v>
      </c>
    </row>
    <row r="12" spans="1:31" s="77" customFormat="1" outlineLevel="1">
      <c r="A12" s="103"/>
      <c r="B12" s="104">
        <v>5</v>
      </c>
      <c r="C12" s="77" t="s">
        <v>90</v>
      </c>
      <c r="D12" s="113">
        <v>715</v>
      </c>
      <c r="E12" s="113">
        <v>715</v>
      </c>
      <c r="F12" s="113">
        <v>715</v>
      </c>
      <c r="G12" s="113">
        <v>715</v>
      </c>
      <c r="H12" s="113">
        <v>715</v>
      </c>
      <c r="I12" s="113">
        <v>715</v>
      </c>
      <c r="J12" s="113">
        <v>715</v>
      </c>
      <c r="K12" s="113">
        <v>715</v>
      </c>
      <c r="L12" s="113">
        <v>715</v>
      </c>
      <c r="M12" s="113">
        <v>715</v>
      </c>
      <c r="N12" s="113">
        <v>715</v>
      </c>
      <c r="O12" s="113">
        <v>715</v>
      </c>
      <c r="P12" s="113">
        <v>715</v>
      </c>
      <c r="Q12" s="115">
        <f t="shared" si="0"/>
        <v>8580</v>
      </c>
      <c r="S12" s="113">
        <v>715</v>
      </c>
      <c r="T12" s="113">
        <v>715</v>
      </c>
      <c r="U12" s="113">
        <v>715</v>
      </c>
      <c r="V12" s="113">
        <v>715</v>
      </c>
      <c r="W12" s="113">
        <v>715</v>
      </c>
      <c r="X12" s="113">
        <v>715</v>
      </c>
      <c r="Y12" s="113">
        <v>715</v>
      </c>
      <c r="Z12" s="113">
        <v>715</v>
      </c>
      <c r="AA12" s="113">
        <v>715</v>
      </c>
      <c r="AB12" s="113">
        <v>715</v>
      </c>
      <c r="AC12" s="113">
        <v>715</v>
      </c>
      <c r="AD12" s="113">
        <v>715</v>
      </c>
      <c r="AE12" s="115">
        <f t="shared" si="1"/>
        <v>8580</v>
      </c>
    </row>
    <row r="13" spans="1:31" s="77" customFormat="1" outlineLevel="1">
      <c r="A13" s="103"/>
      <c r="B13" s="104">
        <v>6</v>
      </c>
      <c r="C13" s="192" t="s">
        <v>98</v>
      </c>
      <c r="D13" s="113">
        <v>1875</v>
      </c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13"/>
      <c r="Q13" s="115"/>
      <c r="S13" s="113">
        <v>1875</v>
      </c>
      <c r="T13" s="113">
        <v>1875</v>
      </c>
      <c r="U13" s="113">
        <v>1875</v>
      </c>
      <c r="V13" s="113">
        <v>1875</v>
      </c>
      <c r="W13" s="113">
        <v>1875</v>
      </c>
      <c r="X13" s="113">
        <v>1875</v>
      </c>
      <c r="Y13" s="113">
        <v>1875</v>
      </c>
      <c r="Z13" s="113">
        <v>1875</v>
      </c>
      <c r="AA13" s="113">
        <v>1875</v>
      </c>
      <c r="AB13" s="113">
        <v>1875</v>
      </c>
      <c r="AC13" s="113">
        <v>1875</v>
      </c>
      <c r="AD13" s="113">
        <v>1875</v>
      </c>
      <c r="AE13" s="115">
        <f>SUM(S13:AD13)</f>
        <v>22500</v>
      </c>
    </row>
    <row r="14" spans="1:31" s="77" customFormat="1" outlineLevel="1">
      <c r="A14" s="103"/>
      <c r="B14" s="104">
        <v>7</v>
      </c>
      <c r="C14" s="192" t="s">
        <v>100</v>
      </c>
      <c r="D14" s="113">
        <v>1875</v>
      </c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13"/>
      <c r="Q14" s="115"/>
      <c r="S14" s="113">
        <v>1875</v>
      </c>
      <c r="T14" s="113">
        <v>1875</v>
      </c>
      <c r="U14" s="113">
        <v>1875</v>
      </c>
      <c r="V14" s="113">
        <v>1875</v>
      </c>
      <c r="W14" s="113">
        <v>1875</v>
      </c>
      <c r="X14" s="113">
        <v>1875</v>
      </c>
      <c r="Y14" s="113">
        <v>1875</v>
      </c>
      <c r="Z14" s="113">
        <v>1875</v>
      </c>
      <c r="AA14" s="113">
        <v>1875</v>
      </c>
      <c r="AB14" s="113">
        <v>1875</v>
      </c>
      <c r="AC14" s="113">
        <v>1875</v>
      </c>
      <c r="AD14" s="113">
        <v>1875</v>
      </c>
      <c r="AE14" s="115">
        <f>SUM(S14:AD14)</f>
        <v>22500</v>
      </c>
    </row>
    <row r="15" spans="1:31" s="77" customFormat="1" outlineLevel="1">
      <c r="A15" s="103"/>
      <c r="B15" s="104">
        <v>8</v>
      </c>
      <c r="C15" s="192" t="s">
        <v>103</v>
      </c>
      <c r="D15" s="113">
        <v>4690</v>
      </c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13"/>
      <c r="Q15" s="115"/>
      <c r="S15" s="113">
        <v>4690</v>
      </c>
      <c r="T15" s="113">
        <v>4690</v>
      </c>
      <c r="U15" s="113">
        <v>4690</v>
      </c>
      <c r="V15" s="113">
        <v>4690</v>
      </c>
      <c r="W15" s="113">
        <v>4690</v>
      </c>
      <c r="X15" s="113">
        <v>4690</v>
      </c>
      <c r="Y15" s="113">
        <v>4690</v>
      </c>
      <c r="Z15" s="113">
        <v>4690</v>
      </c>
      <c r="AA15" s="113">
        <v>4690</v>
      </c>
      <c r="AB15" s="113">
        <v>4690</v>
      </c>
      <c r="AC15" s="113">
        <v>4690</v>
      </c>
      <c r="AD15" s="113">
        <v>4690</v>
      </c>
      <c r="AE15" s="115">
        <f>SUM(S15:AD15)</f>
        <v>56280</v>
      </c>
    </row>
    <row r="16" spans="1:31" s="77" customFormat="1" outlineLevel="1">
      <c r="A16" s="103"/>
      <c r="B16" s="104">
        <v>9</v>
      </c>
      <c r="C16" s="192" t="s">
        <v>105</v>
      </c>
      <c r="D16" s="113">
        <v>590</v>
      </c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13"/>
      <c r="Q16" s="115"/>
      <c r="S16" s="113">
        <v>590</v>
      </c>
      <c r="T16" s="113">
        <v>590</v>
      </c>
      <c r="U16" s="113">
        <v>590</v>
      </c>
      <c r="V16" s="113">
        <v>590</v>
      </c>
      <c r="W16" s="113">
        <v>590</v>
      </c>
      <c r="X16" s="113">
        <v>590</v>
      </c>
      <c r="Y16" s="113">
        <v>590</v>
      </c>
      <c r="Z16" s="113">
        <v>590</v>
      </c>
      <c r="AA16" s="113">
        <v>590</v>
      </c>
      <c r="AB16" s="113">
        <v>590</v>
      </c>
      <c r="AC16" s="113">
        <v>590</v>
      </c>
      <c r="AD16" s="113">
        <v>590</v>
      </c>
      <c r="AE16" s="115">
        <f>SUM(S16:AD16)</f>
        <v>7080</v>
      </c>
    </row>
    <row r="17" spans="1:31">
      <c r="A17" s="18"/>
      <c r="B17" s="19" t="s">
        <v>48</v>
      </c>
      <c r="C17" s="8"/>
      <c r="D17" s="20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21"/>
      <c r="Q17" s="42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21"/>
      <c r="AE17" s="42"/>
    </row>
    <row r="18" spans="1:31" s="24" customFormat="1" outlineLevel="1">
      <c r="A18" s="22"/>
      <c r="B18" s="23">
        <v>1</v>
      </c>
      <c r="C18" s="24" t="s">
        <v>86</v>
      </c>
      <c r="D18" s="116">
        <v>7</v>
      </c>
      <c r="E18" s="116">
        <v>7</v>
      </c>
      <c r="F18" s="116">
        <v>7</v>
      </c>
      <c r="G18" s="116">
        <v>7</v>
      </c>
      <c r="H18" s="116">
        <v>7</v>
      </c>
      <c r="I18" s="162">
        <v>35</v>
      </c>
      <c r="J18" s="162">
        <v>35</v>
      </c>
      <c r="K18" s="162">
        <v>35</v>
      </c>
      <c r="L18" s="162">
        <v>35</v>
      </c>
      <c r="M18" s="162">
        <v>35</v>
      </c>
      <c r="N18" s="162">
        <v>35</v>
      </c>
      <c r="O18" s="162">
        <v>35</v>
      </c>
      <c r="P18" s="162">
        <v>35</v>
      </c>
      <c r="Q18" s="163">
        <f t="shared" si="0"/>
        <v>308</v>
      </c>
      <c r="S18" s="162">
        <v>35</v>
      </c>
      <c r="T18" s="162">
        <v>35</v>
      </c>
      <c r="U18" s="162">
        <v>35</v>
      </c>
      <c r="V18" s="162">
        <v>35</v>
      </c>
      <c r="W18" s="162">
        <v>35</v>
      </c>
      <c r="X18" s="162">
        <v>35</v>
      </c>
      <c r="Y18" s="162">
        <v>35</v>
      </c>
      <c r="Z18" s="162">
        <v>35</v>
      </c>
      <c r="AA18" s="162">
        <v>35</v>
      </c>
      <c r="AB18" s="162">
        <v>35</v>
      </c>
      <c r="AC18" s="162">
        <v>35</v>
      </c>
      <c r="AD18" s="162">
        <v>35</v>
      </c>
      <c r="AE18" s="163">
        <f t="shared" ref="AE18:AE47" si="2">SUM(S18:AD18)</f>
        <v>420</v>
      </c>
    </row>
    <row r="19" spans="1:31" s="77" customFormat="1" outlineLevel="1">
      <c r="A19" s="103"/>
      <c r="B19" s="104">
        <v>2</v>
      </c>
      <c r="C19" s="77" t="s">
        <v>87</v>
      </c>
      <c r="D19" s="116">
        <v>7</v>
      </c>
      <c r="E19" s="116">
        <v>7</v>
      </c>
      <c r="F19" s="116">
        <v>7</v>
      </c>
      <c r="G19" s="116">
        <v>7</v>
      </c>
      <c r="H19" s="116">
        <v>7</v>
      </c>
      <c r="I19" s="162">
        <v>35</v>
      </c>
      <c r="J19" s="162">
        <v>35</v>
      </c>
      <c r="K19" s="162">
        <v>35</v>
      </c>
      <c r="L19" s="162">
        <v>35</v>
      </c>
      <c r="M19" s="162">
        <v>35</v>
      </c>
      <c r="N19" s="162">
        <v>35</v>
      </c>
      <c r="O19" s="162">
        <v>35</v>
      </c>
      <c r="P19" s="162">
        <v>35</v>
      </c>
      <c r="Q19" s="164">
        <f t="shared" si="0"/>
        <v>308</v>
      </c>
      <c r="S19" s="162">
        <v>35</v>
      </c>
      <c r="T19" s="162">
        <v>35</v>
      </c>
      <c r="U19" s="162">
        <v>35</v>
      </c>
      <c r="V19" s="162">
        <v>35</v>
      </c>
      <c r="W19" s="162">
        <v>35</v>
      </c>
      <c r="X19" s="162">
        <v>35</v>
      </c>
      <c r="Y19" s="162">
        <v>35</v>
      </c>
      <c r="Z19" s="162">
        <v>35</v>
      </c>
      <c r="AA19" s="162">
        <v>35</v>
      </c>
      <c r="AB19" s="162">
        <v>35</v>
      </c>
      <c r="AC19" s="162">
        <v>35</v>
      </c>
      <c r="AD19" s="162">
        <v>35</v>
      </c>
      <c r="AE19" s="164">
        <f t="shared" si="2"/>
        <v>420</v>
      </c>
    </row>
    <row r="20" spans="1:31" s="77" customFormat="1" outlineLevel="1">
      <c r="A20" s="103"/>
      <c r="B20" s="104">
        <v>3</v>
      </c>
      <c r="C20" s="77" t="s">
        <v>88</v>
      </c>
      <c r="D20" s="116">
        <v>7</v>
      </c>
      <c r="E20" s="116">
        <v>7</v>
      </c>
      <c r="F20" s="116">
        <v>7</v>
      </c>
      <c r="G20" s="116">
        <v>7</v>
      </c>
      <c r="H20" s="116">
        <v>7</v>
      </c>
      <c r="I20" s="162">
        <v>35</v>
      </c>
      <c r="J20" s="162">
        <v>35</v>
      </c>
      <c r="K20" s="162">
        <v>35</v>
      </c>
      <c r="L20" s="162">
        <v>35</v>
      </c>
      <c r="M20" s="162">
        <v>35</v>
      </c>
      <c r="N20" s="162">
        <v>35</v>
      </c>
      <c r="O20" s="162">
        <v>35</v>
      </c>
      <c r="P20" s="162">
        <v>35</v>
      </c>
      <c r="Q20" s="164">
        <f t="shared" si="0"/>
        <v>308</v>
      </c>
      <c r="S20" s="162">
        <v>35</v>
      </c>
      <c r="T20" s="162">
        <v>35</v>
      </c>
      <c r="U20" s="162">
        <v>35</v>
      </c>
      <c r="V20" s="162">
        <v>35</v>
      </c>
      <c r="W20" s="162">
        <v>35</v>
      </c>
      <c r="X20" s="162">
        <v>35</v>
      </c>
      <c r="Y20" s="162">
        <v>35</v>
      </c>
      <c r="Z20" s="162">
        <v>35</v>
      </c>
      <c r="AA20" s="162">
        <v>35</v>
      </c>
      <c r="AB20" s="162">
        <v>35</v>
      </c>
      <c r="AC20" s="162">
        <v>35</v>
      </c>
      <c r="AD20" s="162">
        <v>35</v>
      </c>
      <c r="AE20" s="164">
        <f t="shared" si="2"/>
        <v>420</v>
      </c>
    </row>
    <row r="21" spans="1:31" s="77" customFormat="1" outlineLevel="1">
      <c r="A21" s="103"/>
      <c r="B21" s="104">
        <v>4</v>
      </c>
      <c r="C21" s="77" t="s">
        <v>89</v>
      </c>
      <c r="D21" s="116">
        <v>60</v>
      </c>
      <c r="E21" s="116">
        <v>60</v>
      </c>
      <c r="F21" s="116">
        <v>60</v>
      </c>
      <c r="G21" s="116">
        <v>60</v>
      </c>
      <c r="H21" s="116">
        <v>60</v>
      </c>
      <c r="I21" s="162">
        <v>60</v>
      </c>
      <c r="J21" s="162">
        <v>60</v>
      </c>
      <c r="K21" s="162">
        <v>60</v>
      </c>
      <c r="L21" s="162">
        <v>60</v>
      </c>
      <c r="M21" s="162">
        <v>60</v>
      </c>
      <c r="N21" s="162">
        <v>60</v>
      </c>
      <c r="O21" s="162">
        <v>60</v>
      </c>
      <c r="P21" s="162">
        <v>60</v>
      </c>
      <c r="Q21" s="164">
        <f t="shared" si="0"/>
        <v>720</v>
      </c>
      <c r="S21" s="162">
        <v>60</v>
      </c>
      <c r="T21" s="162">
        <v>60</v>
      </c>
      <c r="U21" s="162">
        <v>60</v>
      </c>
      <c r="V21" s="162">
        <v>60</v>
      </c>
      <c r="W21" s="162">
        <v>60</v>
      </c>
      <c r="X21" s="162">
        <v>60</v>
      </c>
      <c r="Y21" s="162">
        <v>60</v>
      </c>
      <c r="Z21" s="162">
        <v>60</v>
      </c>
      <c r="AA21" s="162">
        <v>60</v>
      </c>
      <c r="AB21" s="162">
        <v>60</v>
      </c>
      <c r="AC21" s="162">
        <v>60</v>
      </c>
      <c r="AD21" s="162">
        <v>60</v>
      </c>
      <c r="AE21" s="164">
        <f t="shared" si="2"/>
        <v>720</v>
      </c>
    </row>
    <row r="22" spans="1:31" s="77" customFormat="1" outlineLevel="1">
      <c r="A22" s="103"/>
      <c r="B22" s="104">
        <v>5</v>
      </c>
      <c r="C22" s="77" t="s">
        <v>90</v>
      </c>
      <c r="D22" s="116">
        <v>0</v>
      </c>
      <c r="E22" s="116">
        <v>0</v>
      </c>
      <c r="F22" s="116">
        <v>0</v>
      </c>
      <c r="G22" s="116">
        <v>0</v>
      </c>
      <c r="H22" s="116">
        <v>30</v>
      </c>
      <c r="I22" s="162">
        <v>0</v>
      </c>
      <c r="J22" s="162">
        <v>0</v>
      </c>
      <c r="K22" s="162">
        <v>0</v>
      </c>
      <c r="L22" s="162">
        <v>0</v>
      </c>
      <c r="M22" s="162">
        <v>0</v>
      </c>
      <c r="N22" s="162">
        <v>30</v>
      </c>
      <c r="O22" s="162">
        <v>30</v>
      </c>
      <c r="P22" s="162">
        <v>30</v>
      </c>
      <c r="Q22" s="164">
        <f t="shared" si="0"/>
        <v>120</v>
      </c>
      <c r="S22" s="162">
        <v>0</v>
      </c>
      <c r="T22" s="162">
        <v>0</v>
      </c>
      <c r="U22" s="162">
        <v>0</v>
      </c>
      <c r="V22" s="162">
        <v>30</v>
      </c>
      <c r="W22" s="162">
        <v>0</v>
      </c>
      <c r="X22" s="162">
        <v>0</v>
      </c>
      <c r="Y22" s="162">
        <v>0</v>
      </c>
      <c r="Z22" s="162">
        <v>0</v>
      </c>
      <c r="AA22" s="162">
        <v>0</v>
      </c>
      <c r="AB22" s="162">
        <v>30</v>
      </c>
      <c r="AC22" s="162">
        <v>30</v>
      </c>
      <c r="AD22" s="162">
        <v>30</v>
      </c>
      <c r="AE22" s="164">
        <f t="shared" si="2"/>
        <v>120</v>
      </c>
    </row>
    <row r="23" spans="1:31" s="77" customFormat="1" outlineLevel="1">
      <c r="A23" s="103"/>
      <c r="B23" s="104">
        <v>6</v>
      </c>
      <c r="C23" s="192" t="s">
        <v>98</v>
      </c>
      <c r="D23" s="116"/>
      <c r="E23" s="188"/>
      <c r="F23" s="188"/>
      <c r="G23" s="188"/>
      <c r="H23" s="188"/>
      <c r="I23" s="189"/>
      <c r="J23" s="189"/>
      <c r="K23" s="189"/>
      <c r="L23" s="189"/>
      <c r="M23" s="189"/>
      <c r="N23" s="189"/>
      <c r="O23" s="189"/>
      <c r="P23" s="162"/>
      <c r="Q23" s="164"/>
      <c r="S23" s="116">
        <v>7</v>
      </c>
      <c r="T23" s="116">
        <v>7</v>
      </c>
      <c r="U23" s="116">
        <v>7</v>
      </c>
      <c r="V23" s="116">
        <v>7</v>
      </c>
      <c r="W23" s="116">
        <v>7</v>
      </c>
      <c r="X23" s="116">
        <v>7</v>
      </c>
      <c r="Y23" s="116">
        <v>7</v>
      </c>
      <c r="Z23" s="116">
        <v>7</v>
      </c>
      <c r="AA23" s="116">
        <v>7</v>
      </c>
      <c r="AB23" s="116">
        <v>7</v>
      </c>
      <c r="AC23" s="116">
        <v>7</v>
      </c>
      <c r="AD23" s="116">
        <v>7</v>
      </c>
      <c r="AE23" s="118">
        <f>SUM(S23:AD23)</f>
        <v>84</v>
      </c>
    </row>
    <row r="24" spans="1:31" s="77" customFormat="1" outlineLevel="1">
      <c r="A24" s="103"/>
      <c r="B24" s="104">
        <v>7</v>
      </c>
      <c r="C24" s="192" t="s">
        <v>100</v>
      </c>
      <c r="D24" s="116"/>
      <c r="E24" s="188"/>
      <c r="F24" s="188"/>
      <c r="G24" s="188"/>
      <c r="H24" s="188"/>
      <c r="I24" s="189"/>
      <c r="J24" s="189"/>
      <c r="K24" s="189"/>
      <c r="L24" s="189"/>
      <c r="M24" s="189"/>
      <c r="N24" s="189"/>
      <c r="O24" s="189"/>
      <c r="P24" s="162"/>
      <c r="Q24" s="164"/>
      <c r="S24" s="116">
        <v>7</v>
      </c>
      <c r="T24" s="116">
        <v>7</v>
      </c>
      <c r="U24" s="116">
        <v>7</v>
      </c>
      <c r="V24" s="116">
        <v>7</v>
      </c>
      <c r="W24" s="116">
        <v>7</v>
      </c>
      <c r="X24" s="116">
        <v>7</v>
      </c>
      <c r="Y24" s="116">
        <v>7</v>
      </c>
      <c r="Z24" s="116">
        <v>7</v>
      </c>
      <c r="AA24" s="116">
        <v>7</v>
      </c>
      <c r="AB24" s="116">
        <v>7</v>
      </c>
      <c r="AC24" s="116">
        <v>7</v>
      </c>
      <c r="AD24" s="116">
        <v>7</v>
      </c>
      <c r="AE24" s="118">
        <f>SUM(S24:AD24)</f>
        <v>84</v>
      </c>
    </row>
    <row r="25" spans="1:31" s="77" customFormat="1" outlineLevel="1">
      <c r="A25" s="103"/>
      <c r="B25" s="104">
        <v>8</v>
      </c>
      <c r="C25" s="192" t="s">
        <v>103</v>
      </c>
      <c r="D25" s="116"/>
      <c r="E25" s="188"/>
      <c r="F25" s="188"/>
      <c r="G25" s="188"/>
      <c r="H25" s="188"/>
      <c r="I25" s="189"/>
      <c r="J25" s="189"/>
      <c r="K25" s="189"/>
      <c r="L25" s="189"/>
      <c r="M25" s="189"/>
      <c r="N25" s="189"/>
      <c r="O25" s="189"/>
      <c r="P25" s="162"/>
      <c r="Q25" s="164"/>
      <c r="S25" s="116">
        <v>10</v>
      </c>
      <c r="T25" s="116">
        <v>10</v>
      </c>
      <c r="U25" s="116">
        <v>10</v>
      </c>
      <c r="V25" s="116">
        <v>10</v>
      </c>
      <c r="W25" s="116">
        <v>10</v>
      </c>
      <c r="X25" s="116">
        <v>10</v>
      </c>
      <c r="Y25" s="116">
        <v>10</v>
      </c>
      <c r="Z25" s="116">
        <v>10</v>
      </c>
      <c r="AA25" s="116">
        <v>10</v>
      </c>
      <c r="AB25" s="116">
        <v>10</v>
      </c>
      <c r="AC25" s="116">
        <v>10</v>
      </c>
      <c r="AD25" s="116">
        <v>10</v>
      </c>
      <c r="AE25" s="118">
        <f>SUM(S25:AD25)</f>
        <v>120</v>
      </c>
    </row>
    <row r="26" spans="1:31" s="77" customFormat="1" outlineLevel="1">
      <c r="A26" s="103"/>
      <c r="B26" s="104">
        <v>9</v>
      </c>
      <c r="C26" s="192" t="s">
        <v>105</v>
      </c>
      <c r="D26" s="116"/>
      <c r="E26" s="188"/>
      <c r="F26" s="188"/>
      <c r="G26" s="188"/>
      <c r="H26" s="188"/>
      <c r="I26" s="189"/>
      <c r="J26" s="189"/>
      <c r="K26" s="189"/>
      <c r="L26" s="189"/>
      <c r="M26" s="189"/>
      <c r="N26" s="189"/>
      <c r="O26" s="189"/>
      <c r="P26" s="162"/>
      <c r="Q26" s="164"/>
      <c r="S26" s="116">
        <v>15</v>
      </c>
      <c r="T26" s="116">
        <v>15</v>
      </c>
      <c r="U26" s="116">
        <v>15</v>
      </c>
      <c r="V26" s="116">
        <v>15</v>
      </c>
      <c r="W26" s="116">
        <v>15</v>
      </c>
      <c r="X26" s="116">
        <v>15</v>
      </c>
      <c r="Y26" s="116">
        <v>15</v>
      </c>
      <c r="Z26" s="116">
        <v>15</v>
      </c>
      <c r="AA26" s="116">
        <v>15</v>
      </c>
      <c r="AB26" s="116">
        <v>15</v>
      </c>
      <c r="AC26" s="116">
        <v>15</v>
      </c>
      <c r="AD26" s="116">
        <v>15</v>
      </c>
      <c r="AE26" s="118">
        <f>SUM(S26:AD26)</f>
        <v>180</v>
      </c>
    </row>
    <row r="27" spans="1:31">
      <c r="A27" s="18"/>
      <c r="B27" s="19" t="s">
        <v>91</v>
      </c>
      <c r="C27" s="8"/>
      <c r="D27" s="20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1"/>
      <c r="Q27" s="42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21"/>
      <c r="AE27" s="42"/>
    </row>
    <row r="28" spans="1:31" s="24" customFormat="1" outlineLevel="1">
      <c r="A28" s="22"/>
      <c r="B28" s="23">
        <v>1</v>
      </c>
      <c r="C28" s="24" t="s">
        <v>86</v>
      </c>
      <c r="D28" s="116">
        <v>16</v>
      </c>
      <c r="E28" s="116">
        <v>16</v>
      </c>
      <c r="F28" s="116">
        <v>16</v>
      </c>
      <c r="G28" s="116">
        <v>16</v>
      </c>
      <c r="H28" s="116">
        <v>16</v>
      </c>
      <c r="I28" s="116">
        <v>16</v>
      </c>
      <c r="J28" s="116">
        <v>16</v>
      </c>
      <c r="K28" s="116">
        <v>16</v>
      </c>
      <c r="L28" s="116">
        <v>16</v>
      </c>
      <c r="M28" s="116">
        <v>16</v>
      </c>
      <c r="N28" s="116">
        <v>16</v>
      </c>
      <c r="O28" s="116">
        <v>16</v>
      </c>
      <c r="P28" s="116">
        <v>16</v>
      </c>
      <c r="Q28" s="117">
        <f t="shared" ref="Q28:Q32" si="3">SUM(E28:P28)</f>
        <v>192</v>
      </c>
      <c r="S28" s="116">
        <v>16</v>
      </c>
      <c r="T28" s="116">
        <v>16</v>
      </c>
      <c r="U28" s="116">
        <v>16</v>
      </c>
      <c r="V28" s="116">
        <v>16</v>
      </c>
      <c r="W28" s="116">
        <v>16</v>
      </c>
      <c r="X28" s="116">
        <v>16</v>
      </c>
      <c r="Y28" s="116">
        <v>16</v>
      </c>
      <c r="Z28" s="116">
        <v>16</v>
      </c>
      <c r="AA28" s="116">
        <v>16</v>
      </c>
      <c r="AB28" s="116">
        <v>16</v>
      </c>
      <c r="AC28" s="116">
        <v>16</v>
      </c>
      <c r="AD28" s="116">
        <v>16</v>
      </c>
      <c r="AE28" s="117">
        <f t="shared" ref="AE28:AE32" si="4">SUM(S28:AD28)</f>
        <v>192</v>
      </c>
    </row>
    <row r="29" spans="1:31" s="77" customFormat="1" outlineLevel="1">
      <c r="A29" s="103"/>
      <c r="B29" s="104">
        <v>2</v>
      </c>
      <c r="C29" s="77" t="s">
        <v>87</v>
      </c>
      <c r="D29" s="116">
        <v>12</v>
      </c>
      <c r="E29" s="116">
        <v>12</v>
      </c>
      <c r="F29" s="116">
        <v>12</v>
      </c>
      <c r="G29" s="116">
        <v>12</v>
      </c>
      <c r="H29" s="116">
        <v>12</v>
      </c>
      <c r="I29" s="116">
        <v>12</v>
      </c>
      <c r="J29" s="116">
        <v>12</v>
      </c>
      <c r="K29" s="116">
        <v>12</v>
      </c>
      <c r="L29" s="116">
        <v>12</v>
      </c>
      <c r="M29" s="116">
        <v>12</v>
      </c>
      <c r="N29" s="116">
        <v>12</v>
      </c>
      <c r="O29" s="116">
        <v>12</v>
      </c>
      <c r="P29" s="116">
        <v>12</v>
      </c>
      <c r="Q29" s="118">
        <f t="shared" si="3"/>
        <v>144</v>
      </c>
      <c r="S29" s="116">
        <v>12</v>
      </c>
      <c r="T29" s="116">
        <v>12</v>
      </c>
      <c r="U29" s="116">
        <v>12</v>
      </c>
      <c r="V29" s="116">
        <v>12</v>
      </c>
      <c r="W29" s="116">
        <v>12</v>
      </c>
      <c r="X29" s="116">
        <v>12</v>
      </c>
      <c r="Y29" s="116">
        <v>12</v>
      </c>
      <c r="Z29" s="116">
        <v>12</v>
      </c>
      <c r="AA29" s="116">
        <v>12</v>
      </c>
      <c r="AB29" s="116">
        <v>12</v>
      </c>
      <c r="AC29" s="116">
        <v>12</v>
      </c>
      <c r="AD29" s="116">
        <v>12</v>
      </c>
      <c r="AE29" s="118">
        <f t="shared" si="4"/>
        <v>144</v>
      </c>
    </row>
    <row r="30" spans="1:31" s="77" customFormat="1" outlineLevel="1">
      <c r="A30" s="103"/>
      <c r="B30" s="104">
        <v>3</v>
      </c>
      <c r="C30" s="77" t="s">
        <v>88</v>
      </c>
      <c r="D30" s="116">
        <v>16</v>
      </c>
      <c r="E30" s="116">
        <v>16</v>
      </c>
      <c r="F30" s="116">
        <v>16</v>
      </c>
      <c r="G30" s="116">
        <v>16</v>
      </c>
      <c r="H30" s="116">
        <v>16</v>
      </c>
      <c r="I30" s="116">
        <v>16</v>
      </c>
      <c r="J30" s="116">
        <v>16</v>
      </c>
      <c r="K30" s="116">
        <v>16</v>
      </c>
      <c r="L30" s="116">
        <v>16</v>
      </c>
      <c r="M30" s="116">
        <v>16</v>
      </c>
      <c r="N30" s="116">
        <v>16</v>
      </c>
      <c r="O30" s="116">
        <v>16</v>
      </c>
      <c r="P30" s="116">
        <v>16</v>
      </c>
      <c r="Q30" s="118">
        <f t="shared" si="3"/>
        <v>192</v>
      </c>
      <c r="S30" s="116">
        <v>16</v>
      </c>
      <c r="T30" s="116">
        <v>16</v>
      </c>
      <c r="U30" s="116">
        <v>16</v>
      </c>
      <c r="V30" s="116">
        <v>16</v>
      </c>
      <c r="W30" s="116">
        <v>16</v>
      </c>
      <c r="X30" s="116">
        <v>16</v>
      </c>
      <c r="Y30" s="116">
        <v>16</v>
      </c>
      <c r="Z30" s="116">
        <v>16</v>
      </c>
      <c r="AA30" s="116">
        <v>16</v>
      </c>
      <c r="AB30" s="116">
        <v>16</v>
      </c>
      <c r="AC30" s="116">
        <v>16</v>
      </c>
      <c r="AD30" s="116">
        <v>16</v>
      </c>
      <c r="AE30" s="118">
        <f t="shared" si="4"/>
        <v>192</v>
      </c>
    </row>
    <row r="31" spans="1:31" s="77" customFormat="1" outlineLevel="1">
      <c r="A31" s="103"/>
      <c r="B31" s="104">
        <v>4</v>
      </c>
      <c r="C31" s="77" t="s">
        <v>89</v>
      </c>
      <c r="D31" s="116">
        <v>6</v>
      </c>
      <c r="E31" s="116">
        <v>6</v>
      </c>
      <c r="F31" s="116">
        <v>6</v>
      </c>
      <c r="G31" s="116">
        <v>6</v>
      </c>
      <c r="H31" s="116">
        <v>6</v>
      </c>
      <c r="I31" s="116">
        <v>6</v>
      </c>
      <c r="J31" s="116">
        <v>6</v>
      </c>
      <c r="K31" s="116">
        <v>6</v>
      </c>
      <c r="L31" s="116">
        <v>6</v>
      </c>
      <c r="M31" s="116">
        <v>6</v>
      </c>
      <c r="N31" s="116">
        <v>6</v>
      </c>
      <c r="O31" s="116">
        <v>6</v>
      </c>
      <c r="P31" s="116">
        <v>6</v>
      </c>
      <c r="Q31" s="118">
        <f t="shared" si="3"/>
        <v>72</v>
      </c>
      <c r="S31" s="116">
        <v>6</v>
      </c>
      <c r="T31" s="116">
        <v>6</v>
      </c>
      <c r="U31" s="116">
        <v>6</v>
      </c>
      <c r="V31" s="116">
        <v>6</v>
      </c>
      <c r="W31" s="116">
        <v>6</v>
      </c>
      <c r="X31" s="116">
        <v>6</v>
      </c>
      <c r="Y31" s="116">
        <v>6</v>
      </c>
      <c r="Z31" s="116">
        <v>6</v>
      </c>
      <c r="AA31" s="116">
        <v>6</v>
      </c>
      <c r="AB31" s="116">
        <v>6</v>
      </c>
      <c r="AC31" s="116">
        <v>6</v>
      </c>
      <c r="AD31" s="116">
        <v>6</v>
      </c>
      <c r="AE31" s="118">
        <f t="shared" si="4"/>
        <v>72</v>
      </c>
    </row>
    <row r="32" spans="1:31" s="77" customFormat="1" outlineLevel="1">
      <c r="A32" s="103"/>
      <c r="B32" s="104">
        <v>5</v>
      </c>
      <c r="C32" s="77" t="s">
        <v>90</v>
      </c>
      <c r="D32" s="116">
        <v>0</v>
      </c>
      <c r="E32" s="116">
        <v>0</v>
      </c>
      <c r="F32" s="116">
        <v>0</v>
      </c>
      <c r="G32" s="116">
        <v>0</v>
      </c>
      <c r="H32" s="116">
        <v>42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42</v>
      </c>
      <c r="O32" s="116">
        <v>42</v>
      </c>
      <c r="P32" s="116">
        <v>42</v>
      </c>
      <c r="Q32" s="118">
        <f t="shared" si="3"/>
        <v>168</v>
      </c>
      <c r="S32" s="116">
        <v>0</v>
      </c>
      <c r="T32" s="116">
        <v>0</v>
      </c>
      <c r="U32" s="116">
        <v>0</v>
      </c>
      <c r="V32" s="116">
        <v>42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42</v>
      </c>
      <c r="AC32" s="116">
        <v>42</v>
      </c>
      <c r="AD32" s="116">
        <v>42</v>
      </c>
      <c r="AE32" s="118">
        <f t="shared" si="4"/>
        <v>168</v>
      </c>
    </row>
    <row r="33" spans="1:31" s="77" customFormat="1" outlineLevel="1">
      <c r="A33" s="103"/>
      <c r="B33" s="104">
        <v>6</v>
      </c>
      <c r="C33" s="192" t="s">
        <v>98</v>
      </c>
      <c r="D33" s="116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16"/>
      <c r="Q33" s="118"/>
      <c r="S33" s="188">
        <v>8</v>
      </c>
      <c r="T33" s="188">
        <v>8</v>
      </c>
      <c r="U33" s="188">
        <v>8</v>
      </c>
      <c r="V33" s="188">
        <v>8</v>
      </c>
      <c r="W33" s="188">
        <v>8</v>
      </c>
      <c r="X33" s="188">
        <v>8</v>
      </c>
      <c r="Y33" s="188">
        <v>8</v>
      </c>
      <c r="Z33" s="188">
        <v>8</v>
      </c>
      <c r="AA33" s="188">
        <v>8</v>
      </c>
      <c r="AB33" s="188">
        <v>8</v>
      </c>
      <c r="AC33" s="188">
        <v>8</v>
      </c>
      <c r="AD33" s="188">
        <v>8</v>
      </c>
      <c r="AE33" s="118">
        <f>SUM(S33:AD33)</f>
        <v>96</v>
      </c>
    </row>
    <row r="34" spans="1:31" s="77" customFormat="1" outlineLevel="1">
      <c r="A34" s="103"/>
      <c r="B34" s="104">
        <v>7</v>
      </c>
      <c r="C34" s="192" t="s">
        <v>100</v>
      </c>
      <c r="D34" s="116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16"/>
      <c r="Q34" s="118"/>
      <c r="S34" s="188">
        <v>8</v>
      </c>
      <c r="T34" s="188">
        <v>8</v>
      </c>
      <c r="U34" s="188">
        <v>8</v>
      </c>
      <c r="V34" s="188">
        <v>8</v>
      </c>
      <c r="W34" s="188">
        <v>8</v>
      </c>
      <c r="X34" s="188">
        <v>8</v>
      </c>
      <c r="Y34" s="188">
        <v>8</v>
      </c>
      <c r="Z34" s="188">
        <v>8</v>
      </c>
      <c r="AA34" s="188">
        <v>8</v>
      </c>
      <c r="AB34" s="188">
        <v>8</v>
      </c>
      <c r="AC34" s="188">
        <v>8</v>
      </c>
      <c r="AD34" s="188">
        <v>8</v>
      </c>
      <c r="AE34" s="118">
        <f>SUM(S34:AD34)</f>
        <v>96</v>
      </c>
    </row>
    <row r="35" spans="1:31" s="77" customFormat="1" outlineLevel="1">
      <c r="A35" s="103"/>
      <c r="B35" s="104">
        <v>8</v>
      </c>
      <c r="C35" s="192" t="s">
        <v>103</v>
      </c>
      <c r="D35" s="116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16"/>
      <c r="Q35" s="118"/>
      <c r="S35" s="188">
        <v>48</v>
      </c>
      <c r="T35" s="188">
        <v>48</v>
      </c>
      <c r="U35" s="188">
        <v>48</v>
      </c>
      <c r="V35" s="188">
        <v>48</v>
      </c>
      <c r="W35" s="188">
        <v>48</v>
      </c>
      <c r="X35" s="188">
        <v>48</v>
      </c>
      <c r="Y35" s="188">
        <v>48</v>
      </c>
      <c r="Z35" s="188">
        <v>48</v>
      </c>
      <c r="AA35" s="188">
        <v>48</v>
      </c>
      <c r="AB35" s="188">
        <v>48</v>
      </c>
      <c r="AC35" s="188">
        <v>48</v>
      </c>
      <c r="AD35" s="188">
        <v>48</v>
      </c>
      <c r="AE35" s="118">
        <f>SUM(S35:AD35)</f>
        <v>576</v>
      </c>
    </row>
    <row r="36" spans="1:31" s="77" customFormat="1" outlineLevel="1">
      <c r="A36" s="103"/>
      <c r="B36" s="104">
        <v>9</v>
      </c>
      <c r="C36" s="192" t="s">
        <v>105</v>
      </c>
      <c r="D36" s="116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16"/>
      <c r="Q36" s="118"/>
      <c r="S36" s="188">
        <v>60</v>
      </c>
      <c r="T36" s="188">
        <v>60</v>
      </c>
      <c r="U36" s="188">
        <v>60</v>
      </c>
      <c r="V36" s="188">
        <v>60</v>
      </c>
      <c r="W36" s="188">
        <v>60</v>
      </c>
      <c r="X36" s="188">
        <v>60</v>
      </c>
      <c r="Y36" s="188">
        <v>60</v>
      </c>
      <c r="Z36" s="188">
        <v>60</v>
      </c>
      <c r="AA36" s="188">
        <v>60</v>
      </c>
      <c r="AB36" s="188">
        <v>60</v>
      </c>
      <c r="AC36" s="188">
        <v>60</v>
      </c>
      <c r="AD36" s="188">
        <v>60</v>
      </c>
      <c r="AE36" s="118">
        <f>SUM(S36:AD36)</f>
        <v>720</v>
      </c>
    </row>
    <row r="37" spans="1:31" s="24" customFormat="1">
      <c r="A37" s="22"/>
      <c r="B37" s="19" t="s">
        <v>1</v>
      </c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7"/>
      <c r="Q37" s="41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7"/>
      <c r="AE37" s="41"/>
    </row>
    <row r="38" spans="1:31" s="24" customFormat="1" ht="14.25" customHeight="1" outlineLevel="1">
      <c r="A38" s="22"/>
      <c r="B38" s="23">
        <v>1</v>
      </c>
      <c r="C38" s="24" t="s">
        <v>86</v>
      </c>
      <c r="D38" s="116">
        <f>+D8*D18*D28</f>
        <v>280000</v>
      </c>
      <c r="E38" s="119">
        <f>+$D$8*E18*E28</f>
        <v>280000</v>
      </c>
      <c r="F38" s="119">
        <f>+$D$8*F18*F28</f>
        <v>280000</v>
      </c>
      <c r="G38" s="119">
        <f>+$D$8*G18*G28</f>
        <v>280000</v>
      </c>
      <c r="H38" s="119">
        <f>+$D$8*H18*H28</f>
        <v>280000</v>
      </c>
      <c r="I38" s="165">
        <f>+$D$8*I18*I28</f>
        <v>1400000</v>
      </c>
      <c r="J38" s="165">
        <f>+$D$8*J18*J28</f>
        <v>1400000</v>
      </c>
      <c r="K38" s="165">
        <f>+$D$8*K18*K28</f>
        <v>1400000</v>
      </c>
      <c r="L38" s="165">
        <f>+$D$8*L18*L28</f>
        <v>1400000</v>
      </c>
      <c r="M38" s="165">
        <f>+$D$8*M18*M28</f>
        <v>1400000</v>
      </c>
      <c r="N38" s="165">
        <f>+$D$8*N18*N28</f>
        <v>1400000</v>
      </c>
      <c r="O38" s="165">
        <f>+$D$8*O18*O28</f>
        <v>1400000</v>
      </c>
      <c r="P38" s="165">
        <f>+$D$8*P18*P28</f>
        <v>1400000</v>
      </c>
      <c r="Q38" s="163">
        <f>SUM(E38:P38)</f>
        <v>12320000</v>
      </c>
      <c r="S38" s="165">
        <f>+$D$8*S18*S28</f>
        <v>1400000</v>
      </c>
      <c r="T38" s="165">
        <f t="shared" ref="T38:V38" si="5">+$D$8*T18*T28</f>
        <v>1400000</v>
      </c>
      <c r="U38" s="165">
        <f t="shared" si="5"/>
        <v>1400000</v>
      </c>
      <c r="V38" s="165">
        <f t="shared" si="5"/>
        <v>1400000</v>
      </c>
      <c r="W38" s="165">
        <f>+$D$8*W18*W28</f>
        <v>1400000</v>
      </c>
      <c r="X38" s="165">
        <f>+$D$8*X18*X28</f>
        <v>1400000</v>
      </c>
      <c r="Y38" s="165">
        <f>+$D$8*Y18*Y28</f>
        <v>1400000</v>
      </c>
      <c r="Z38" s="165">
        <f>+$D$8*Z18*Z28</f>
        <v>1400000</v>
      </c>
      <c r="AA38" s="165">
        <f>+$D$8*AA18*AA28</f>
        <v>1400000</v>
      </c>
      <c r="AB38" s="165">
        <f>+$D$8*AB18*AB28</f>
        <v>1400000</v>
      </c>
      <c r="AC38" s="165">
        <f>+$D$8*AC18*AC28</f>
        <v>1400000</v>
      </c>
      <c r="AD38" s="165">
        <f>+$D$8*AD18*AD28</f>
        <v>1400000</v>
      </c>
      <c r="AE38" s="163">
        <f>SUM(S38:AD38)</f>
        <v>16800000</v>
      </c>
    </row>
    <row r="39" spans="1:31" s="77" customFormat="1" ht="14.25" customHeight="1" outlineLevel="1">
      <c r="A39" s="103"/>
      <c r="B39" s="104">
        <v>2</v>
      </c>
      <c r="C39" s="77" t="s">
        <v>87</v>
      </c>
      <c r="D39" s="120">
        <f>D9*D19*D29</f>
        <v>147000</v>
      </c>
      <c r="E39" s="121">
        <f>+$D$9*E19*E29</f>
        <v>147000</v>
      </c>
      <c r="F39" s="121">
        <f>+$D$9*F19*F29</f>
        <v>147000</v>
      </c>
      <c r="G39" s="121">
        <f>+$D$9*G19*G29</f>
        <v>147000</v>
      </c>
      <c r="H39" s="121">
        <f>+$D$9*H19*H29</f>
        <v>147000</v>
      </c>
      <c r="I39" s="166">
        <f>+$D$9*I19*I29</f>
        <v>735000</v>
      </c>
      <c r="J39" s="166">
        <f>+$D$9*J19*J29</f>
        <v>735000</v>
      </c>
      <c r="K39" s="166">
        <f>+$D$9*K19*K29</f>
        <v>735000</v>
      </c>
      <c r="L39" s="166">
        <f>+$D$9*L19*L29</f>
        <v>735000</v>
      </c>
      <c r="M39" s="166">
        <f>+$D$9*M19*M29</f>
        <v>735000</v>
      </c>
      <c r="N39" s="166">
        <f>+$D$9*N19*N29</f>
        <v>735000</v>
      </c>
      <c r="O39" s="166">
        <f>+$D$9*O19*O29</f>
        <v>735000</v>
      </c>
      <c r="P39" s="166">
        <f>+$D$9*P19*P29</f>
        <v>735000</v>
      </c>
      <c r="Q39" s="164">
        <f t="shared" si="0"/>
        <v>6468000</v>
      </c>
      <c r="S39" s="166">
        <f>+$D$9*S19*S29</f>
        <v>735000</v>
      </c>
      <c r="T39" s="166">
        <f t="shared" ref="T39:V39" si="6">+$D$9*T19*T29</f>
        <v>735000</v>
      </c>
      <c r="U39" s="166">
        <f t="shared" si="6"/>
        <v>735000</v>
      </c>
      <c r="V39" s="166">
        <f t="shared" si="6"/>
        <v>735000</v>
      </c>
      <c r="W39" s="166">
        <f>+$D$9*W19*W29</f>
        <v>735000</v>
      </c>
      <c r="X39" s="166">
        <f>+$D$9*X19*X29</f>
        <v>735000</v>
      </c>
      <c r="Y39" s="166">
        <f>+$D$9*Y19*Y29</f>
        <v>735000</v>
      </c>
      <c r="Z39" s="166">
        <f>+$D$9*Z19*Z29</f>
        <v>735000</v>
      </c>
      <c r="AA39" s="166">
        <f>+$D$9*AA19*AA29</f>
        <v>735000</v>
      </c>
      <c r="AB39" s="166">
        <f>+$D$9*AB19*AB29</f>
        <v>735000</v>
      </c>
      <c r="AC39" s="166">
        <f>+$D$9*AC19*AC29</f>
        <v>735000</v>
      </c>
      <c r="AD39" s="166">
        <f>+$D$9*AD19*AD29</f>
        <v>735000</v>
      </c>
      <c r="AE39" s="164">
        <f t="shared" ref="AE39:AE47" si="7">SUM(S39:AD39)</f>
        <v>8820000</v>
      </c>
    </row>
    <row r="40" spans="1:31" s="77" customFormat="1" ht="14.25" customHeight="1" outlineLevel="1">
      <c r="A40" s="103"/>
      <c r="B40" s="104">
        <v>3</v>
      </c>
      <c r="C40" s="77" t="s">
        <v>88</v>
      </c>
      <c r="D40" s="120">
        <f t="shared" ref="D40:D42" si="8">+E40</f>
        <v>420000</v>
      </c>
      <c r="E40" s="121">
        <f>+$D$10*E20*E30</f>
        <v>420000</v>
      </c>
      <c r="F40" s="121">
        <f>+$D$10*F20*F30</f>
        <v>420000</v>
      </c>
      <c r="G40" s="121">
        <f>+$D$10*G20*G30</f>
        <v>420000</v>
      </c>
      <c r="H40" s="121">
        <f>+$D$10*H20*H30</f>
        <v>420000</v>
      </c>
      <c r="I40" s="166">
        <f>+$D$10*I20*I30</f>
        <v>2100000</v>
      </c>
      <c r="J40" s="166">
        <f>+$D$10*J20*J30</f>
        <v>2100000</v>
      </c>
      <c r="K40" s="166">
        <f>+$D$10*K20*K30</f>
        <v>2100000</v>
      </c>
      <c r="L40" s="166">
        <f>+$D$10*L20*L30</f>
        <v>2100000</v>
      </c>
      <c r="M40" s="166">
        <f>+$D$10*M20*M30</f>
        <v>2100000</v>
      </c>
      <c r="N40" s="166">
        <f>+$D$10*N20*N30</f>
        <v>2100000</v>
      </c>
      <c r="O40" s="166">
        <f>+$D$10*O20*O30</f>
        <v>2100000</v>
      </c>
      <c r="P40" s="166">
        <f>+$D$10*P20*P30</f>
        <v>2100000</v>
      </c>
      <c r="Q40" s="164">
        <f t="shared" si="0"/>
        <v>18480000</v>
      </c>
      <c r="S40" s="166">
        <f>+$D$10*S20*S30</f>
        <v>2100000</v>
      </c>
      <c r="T40" s="166">
        <f t="shared" ref="T40:V40" si="9">+$D$10*T20*T30</f>
        <v>2100000</v>
      </c>
      <c r="U40" s="166">
        <f t="shared" si="9"/>
        <v>2100000</v>
      </c>
      <c r="V40" s="166">
        <f t="shared" si="9"/>
        <v>2100000</v>
      </c>
      <c r="W40" s="166">
        <f>+$D$10*W20*W30</f>
        <v>2100000</v>
      </c>
      <c r="X40" s="166">
        <f>+$D$10*X20*X30</f>
        <v>2100000</v>
      </c>
      <c r="Y40" s="166">
        <f>+$D$10*Y20*Y30</f>
        <v>2100000</v>
      </c>
      <c r="Z40" s="166">
        <f>+$D$10*Z20*Z30</f>
        <v>2100000</v>
      </c>
      <c r="AA40" s="166">
        <f>+$D$10*AA20*AA30</f>
        <v>2100000</v>
      </c>
      <c r="AB40" s="166">
        <f>+$D$10*AB20*AB30</f>
        <v>2100000</v>
      </c>
      <c r="AC40" s="166">
        <f>+$D$10*AC20*AC30</f>
        <v>2100000</v>
      </c>
      <c r="AD40" s="166">
        <f>+$D$10*AD20*AD30</f>
        <v>2100000</v>
      </c>
      <c r="AE40" s="164">
        <f t="shared" si="7"/>
        <v>25200000</v>
      </c>
    </row>
    <row r="41" spans="1:31" s="77" customFormat="1" ht="14.25" customHeight="1" outlineLevel="1">
      <c r="A41" s="103"/>
      <c r="B41" s="104">
        <v>4</v>
      </c>
      <c r="C41" s="77" t="s">
        <v>89</v>
      </c>
      <c r="D41" s="120">
        <f t="shared" si="8"/>
        <v>300600</v>
      </c>
      <c r="E41" s="121">
        <f>+$D$11*E21*E31</f>
        <v>300600</v>
      </c>
      <c r="F41" s="121">
        <f>+$D$11*F21*F31</f>
        <v>300600</v>
      </c>
      <c r="G41" s="121">
        <f>+$D$11*G21*G31</f>
        <v>300600</v>
      </c>
      <c r="H41" s="121">
        <f>+$D$11*H21*H31</f>
        <v>300600</v>
      </c>
      <c r="I41" s="166">
        <f>+$D$11*I21*I31</f>
        <v>300600</v>
      </c>
      <c r="J41" s="166">
        <f>+$D$11*J21*J31</f>
        <v>300600</v>
      </c>
      <c r="K41" s="166">
        <f>+$D$11*K21*K31</f>
        <v>300600</v>
      </c>
      <c r="L41" s="166">
        <f>+$D$11*L21*L31</f>
        <v>300600</v>
      </c>
      <c r="M41" s="166">
        <f>+$D$11*M21*M31</f>
        <v>300600</v>
      </c>
      <c r="N41" s="166">
        <f>+$D$11*N21*N31</f>
        <v>300600</v>
      </c>
      <c r="O41" s="166">
        <f>+$D$11*O21*O31</f>
        <v>300600</v>
      </c>
      <c r="P41" s="166">
        <f>+$D$11*P21*P31</f>
        <v>300600</v>
      </c>
      <c r="Q41" s="164">
        <f t="shared" si="0"/>
        <v>3607200</v>
      </c>
      <c r="S41" s="166">
        <f>+$D$11*S21*S31</f>
        <v>300600</v>
      </c>
      <c r="T41" s="166">
        <f t="shared" ref="T41:V41" si="10">+$D$11*T21*T31</f>
        <v>300600</v>
      </c>
      <c r="U41" s="166">
        <f t="shared" si="10"/>
        <v>300600</v>
      </c>
      <c r="V41" s="166">
        <f t="shared" si="10"/>
        <v>300600</v>
      </c>
      <c r="W41" s="166">
        <f>+$D$11*W21*W31</f>
        <v>300600</v>
      </c>
      <c r="X41" s="166">
        <f>+$D$11*X21*X31</f>
        <v>300600</v>
      </c>
      <c r="Y41" s="166">
        <f>+$D$11*Y21*Y31</f>
        <v>300600</v>
      </c>
      <c r="Z41" s="166">
        <f>+$D$11*Z21*Z31</f>
        <v>300600</v>
      </c>
      <c r="AA41" s="166">
        <f>+$D$11*AA21*AA31</f>
        <v>300600</v>
      </c>
      <c r="AB41" s="166">
        <f>+$D$11*AB21*AB31</f>
        <v>300600</v>
      </c>
      <c r="AC41" s="166">
        <f>+$D$11*AC21*AC31</f>
        <v>300600</v>
      </c>
      <c r="AD41" s="166">
        <f>+$D$11*AD21*AD31</f>
        <v>300600</v>
      </c>
      <c r="AE41" s="164">
        <f t="shared" si="7"/>
        <v>3607200</v>
      </c>
    </row>
    <row r="42" spans="1:31" s="77" customFormat="1" ht="14.25" customHeight="1" outlineLevel="1">
      <c r="A42" s="103"/>
      <c r="B42" s="104">
        <v>5</v>
      </c>
      <c r="C42" s="77" t="s">
        <v>90</v>
      </c>
      <c r="D42" s="120">
        <f t="shared" si="8"/>
        <v>0</v>
      </c>
      <c r="E42" s="121">
        <f>+$D$12*E22*E32</f>
        <v>0</v>
      </c>
      <c r="F42" s="121">
        <f>+$D$12*F22*F32</f>
        <v>0</v>
      </c>
      <c r="G42" s="121">
        <f>+$D$12*G22*G32</f>
        <v>0</v>
      </c>
      <c r="H42" s="121">
        <f>+$D$12*H22*H32</f>
        <v>900900</v>
      </c>
      <c r="I42" s="166">
        <f>+$D$12*I22*I32</f>
        <v>0</v>
      </c>
      <c r="J42" s="166">
        <f>+$D$12*J22*J32</f>
        <v>0</v>
      </c>
      <c r="K42" s="166">
        <f>+$D$12*K22*K32</f>
        <v>0</v>
      </c>
      <c r="L42" s="166">
        <f>+$D$12*L22*L32</f>
        <v>0</v>
      </c>
      <c r="M42" s="166">
        <f>+$D$12*M22*M32</f>
        <v>0</v>
      </c>
      <c r="N42" s="166">
        <f>+$D$12*N22*N32</f>
        <v>900900</v>
      </c>
      <c r="O42" s="166">
        <f>+$D$12*O22*O32</f>
        <v>900900</v>
      </c>
      <c r="P42" s="166">
        <f>+$D$12*P22*P32</f>
        <v>900900</v>
      </c>
      <c r="Q42" s="164">
        <f t="shared" si="0"/>
        <v>3603600</v>
      </c>
      <c r="S42" s="166">
        <f>+$D$12*S22*S32</f>
        <v>0</v>
      </c>
      <c r="T42" s="166">
        <f>+$D$12*T22*T32</f>
        <v>0</v>
      </c>
      <c r="U42" s="166">
        <f>+$D$12*U22*U32</f>
        <v>0</v>
      </c>
      <c r="V42" s="166">
        <f>+$D$12*V22*V32</f>
        <v>900900</v>
      </c>
      <c r="W42" s="166">
        <f>+$D$12*W22*W32</f>
        <v>0</v>
      </c>
      <c r="X42" s="166">
        <f>+$D$12*X22*X32</f>
        <v>0</v>
      </c>
      <c r="Y42" s="166">
        <f>+$D$12*Y22*Y32</f>
        <v>0</v>
      </c>
      <c r="Z42" s="166">
        <f>+$D$12*Z22*Z32</f>
        <v>0</v>
      </c>
      <c r="AA42" s="166">
        <f>+$D$12*AA22*AA32</f>
        <v>0</v>
      </c>
      <c r="AB42" s="166">
        <f>+$D$12*AB22*AB32</f>
        <v>900900</v>
      </c>
      <c r="AC42" s="166">
        <f>+$D$12*AC22*AC32</f>
        <v>900900</v>
      </c>
      <c r="AD42" s="166">
        <f>+$D$12*AD22*AD32</f>
        <v>900900</v>
      </c>
      <c r="AE42" s="164">
        <f t="shared" si="7"/>
        <v>3603600</v>
      </c>
    </row>
    <row r="43" spans="1:31" s="77" customFormat="1" ht="14.25" customHeight="1" outlineLevel="1">
      <c r="A43" s="190"/>
      <c r="B43" s="104">
        <v>6</v>
      </c>
      <c r="C43" s="192" t="s">
        <v>98</v>
      </c>
      <c r="D43" s="120"/>
      <c r="E43" s="121"/>
      <c r="F43" s="121"/>
      <c r="G43" s="121"/>
      <c r="H43" s="121"/>
      <c r="I43" s="166"/>
      <c r="J43" s="166"/>
      <c r="K43" s="166"/>
      <c r="L43" s="166"/>
      <c r="M43" s="166"/>
      <c r="N43" s="166"/>
      <c r="O43" s="166"/>
      <c r="P43" s="166"/>
      <c r="Q43" s="191"/>
      <c r="S43" s="166">
        <f>S13*S23*S33</f>
        <v>105000</v>
      </c>
      <c r="T43" s="166">
        <f t="shared" ref="T43:AD43" si="11">T13*T23*T33</f>
        <v>105000</v>
      </c>
      <c r="U43" s="166">
        <f t="shared" si="11"/>
        <v>105000</v>
      </c>
      <c r="V43" s="166">
        <f t="shared" si="11"/>
        <v>105000</v>
      </c>
      <c r="W43" s="166">
        <f t="shared" si="11"/>
        <v>105000</v>
      </c>
      <c r="X43" s="166">
        <f t="shared" si="11"/>
        <v>105000</v>
      </c>
      <c r="Y43" s="166">
        <f t="shared" si="11"/>
        <v>105000</v>
      </c>
      <c r="Z43" s="166">
        <f t="shared" si="11"/>
        <v>105000</v>
      </c>
      <c r="AA43" s="166">
        <f t="shared" si="11"/>
        <v>105000</v>
      </c>
      <c r="AB43" s="166">
        <f t="shared" si="11"/>
        <v>105000</v>
      </c>
      <c r="AC43" s="166">
        <f t="shared" si="11"/>
        <v>105000</v>
      </c>
      <c r="AD43" s="166">
        <f t="shared" si="11"/>
        <v>105000</v>
      </c>
      <c r="AE43" s="191">
        <f>SUM(S43:AD43)</f>
        <v>1260000</v>
      </c>
    </row>
    <row r="44" spans="1:31" s="77" customFormat="1" ht="14.25" customHeight="1" outlineLevel="1">
      <c r="A44" s="190"/>
      <c r="B44" s="104">
        <v>7</v>
      </c>
      <c r="C44" s="192" t="s">
        <v>100</v>
      </c>
      <c r="D44" s="120"/>
      <c r="E44" s="121"/>
      <c r="F44" s="121"/>
      <c r="G44" s="121"/>
      <c r="H44" s="121"/>
      <c r="I44" s="166"/>
      <c r="J44" s="166"/>
      <c r="K44" s="166"/>
      <c r="L44" s="166"/>
      <c r="M44" s="166"/>
      <c r="N44" s="166"/>
      <c r="O44" s="166"/>
      <c r="P44" s="166"/>
      <c r="Q44" s="191"/>
      <c r="S44" s="166">
        <f>S14*S24*S34</f>
        <v>105000</v>
      </c>
      <c r="T44" s="166">
        <f t="shared" ref="T44:AD44" si="12">T14*T24*T34</f>
        <v>105000</v>
      </c>
      <c r="U44" s="166">
        <f t="shared" si="12"/>
        <v>105000</v>
      </c>
      <c r="V44" s="166">
        <f t="shared" si="12"/>
        <v>105000</v>
      </c>
      <c r="W44" s="166">
        <f t="shared" si="12"/>
        <v>105000</v>
      </c>
      <c r="X44" s="166">
        <f t="shared" si="12"/>
        <v>105000</v>
      </c>
      <c r="Y44" s="166">
        <f t="shared" si="12"/>
        <v>105000</v>
      </c>
      <c r="Z44" s="166">
        <f t="shared" si="12"/>
        <v>105000</v>
      </c>
      <c r="AA44" s="166">
        <f t="shared" si="12"/>
        <v>105000</v>
      </c>
      <c r="AB44" s="166">
        <f t="shared" si="12"/>
        <v>105000</v>
      </c>
      <c r="AC44" s="166">
        <f t="shared" si="12"/>
        <v>105000</v>
      </c>
      <c r="AD44" s="166">
        <f t="shared" si="12"/>
        <v>105000</v>
      </c>
      <c r="AE44" s="191">
        <f>SUM(S44:AD44)</f>
        <v>1260000</v>
      </c>
    </row>
    <row r="45" spans="1:31" s="77" customFormat="1" ht="14.25" customHeight="1" outlineLevel="1">
      <c r="A45" s="190"/>
      <c r="B45" s="104">
        <v>8</v>
      </c>
      <c r="C45" s="192" t="s">
        <v>103</v>
      </c>
      <c r="D45" s="120"/>
      <c r="E45" s="121"/>
      <c r="F45" s="121"/>
      <c r="G45" s="121"/>
      <c r="H45" s="121"/>
      <c r="I45" s="166"/>
      <c r="J45" s="166"/>
      <c r="K45" s="166"/>
      <c r="L45" s="166"/>
      <c r="M45" s="166"/>
      <c r="N45" s="166"/>
      <c r="O45" s="166"/>
      <c r="P45" s="166"/>
      <c r="Q45" s="191"/>
      <c r="S45" s="166">
        <f>S15*S25*S35</f>
        <v>2251200</v>
      </c>
      <c r="T45" s="166">
        <f t="shared" ref="T45:AD45" si="13">T15*T25*T35</f>
        <v>2251200</v>
      </c>
      <c r="U45" s="166">
        <f t="shared" si="13"/>
        <v>2251200</v>
      </c>
      <c r="V45" s="166">
        <f t="shared" si="13"/>
        <v>2251200</v>
      </c>
      <c r="W45" s="166">
        <f t="shared" si="13"/>
        <v>2251200</v>
      </c>
      <c r="X45" s="166">
        <f t="shared" si="13"/>
        <v>2251200</v>
      </c>
      <c r="Y45" s="166">
        <f t="shared" si="13"/>
        <v>2251200</v>
      </c>
      <c r="Z45" s="166">
        <f t="shared" si="13"/>
        <v>2251200</v>
      </c>
      <c r="AA45" s="166">
        <f t="shared" si="13"/>
        <v>2251200</v>
      </c>
      <c r="AB45" s="166">
        <f t="shared" si="13"/>
        <v>2251200</v>
      </c>
      <c r="AC45" s="166">
        <f t="shared" si="13"/>
        <v>2251200</v>
      </c>
      <c r="AD45" s="166">
        <f t="shared" si="13"/>
        <v>2251200</v>
      </c>
      <c r="AE45" s="191">
        <f>SUM(S45:AD45)</f>
        <v>27014400</v>
      </c>
    </row>
    <row r="46" spans="1:31" s="77" customFormat="1" ht="14.25" customHeight="1" outlineLevel="1" thickBot="1">
      <c r="A46" s="190"/>
      <c r="B46" s="104">
        <v>9</v>
      </c>
      <c r="C46" s="192" t="s">
        <v>105</v>
      </c>
      <c r="D46" s="120"/>
      <c r="E46" s="121"/>
      <c r="F46" s="121"/>
      <c r="G46" s="121"/>
      <c r="H46" s="121"/>
      <c r="I46" s="166"/>
      <c r="J46" s="166"/>
      <c r="K46" s="166"/>
      <c r="L46" s="166"/>
      <c r="M46" s="166"/>
      <c r="N46" s="166"/>
      <c r="O46" s="166"/>
      <c r="P46" s="166"/>
      <c r="Q46" s="191"/>
      <c r="S46" s="166">
        <f>S16*S26*S36</f>
        <v>531000</v>
      </c>
      <c r="T46" s="166">
        <f t="shared" ref="T46:AD46" si="14">T16*T26*T36</f>
        <v>531000</v>
      </c>
      <c r="U46" s="166">
        <f t="shared" si="14"/>
        <v>531000</v>
      </c>
      <c r="V46" s="166">
        <f t="shared" si="14"/>
        <v>531000</v>
      </c>
      <c r="W46" s="166">
        <f t="shared" si="14"/>
        <v>531000</v>
      </c>
      <c r="X46" s="166">
        <f t="shared" si="14"/>
        <v>531000</v>
      </c>
      <c r="Y46" s="166">
        <f t="shared" si="14"/>
        <v>531000</v>
      </c>
      <c r="Z46" s="166">
        <f t="shared" si="14"/>
        <v>531000</v>
      </c>
      <c r="AA46" s="166">
        <f t="shared" si="14"/>
        <v>531000</v>
      </c>
      <c r="AB46" s="166">
        <f t="shared" si="14"/>
        <v>531000</v>
      </c>
      <c r="AC46" s="166">
        <f t="shared" si="14"/>
        <v>531000</v>
      </c>
      <c r="AD46" s="166">
        <f t="shared" si="14"/>
        <v>531000</v>
      </c>
      <c r="AE46" s="191">
        <f>SUM(S46:AD46)</f>
        <v>6372000</v>
      </c>
    </row>
    <row r="47" spans="1:31" ht="13.5" thickBot="1">
      <c r="A47" s="39"/>
      <c r="B47" s="58"/>
      <c r="C47" s="193" t="s">
        <v>2</v>
      </c>
      <c r="D47" s="59">
        <f>SUM(D38:D42)</f>
        <v>1147600</v>
      </c>
      <c r="E47" s="60">
        <f>SUM(E38:E42)</f>
        <v>1147600</v>
      </c>
      <c r="F47" s="60">
        <f>SUM(F38:F42)</f>
        <v>1147600</v>
      </c>
      <c r="G47" s="60">
        <f>SUM(G38:G42)</f>
        <v>1147600</v>
      </c>
      <c r="H47" s="60">
        <f>SUM(H38:H42)</f>
        <v>2048500</v>
      </c>
      <c r="I47" s="60">
        <f>SUM(I38:I42)</f>
        <v>4535600</v>
      </c>
      <c r="J47" s="60">
        <f>SUM(J38:J42)</f>
        <v>4535600</v>
      </c>
      <c r="K47" s="60">
        <f>SUM(K38:K42)</f>
        <v>4535600</v>
      </c>
      <c r="L47" s="60">
        <f>SUM(L38:L42)</f>
        <v>4535600</v>
      </c>
      <c r="M47" s="60">
        <f>SUM(M38:M42)</f>
        <v>4535600</v>
      </c>
      <c r="N47" s="60">
        <f>SUM(N38:N42)</f>
        <v>5436500</v>
      </c>
      <c r="O47" s="60">
        <f>SUM(O38:O42)</f>
        <v>5436500</v>
      </c>
      <c r="P47" s="60">
        <f>SUM(P38:P42)</f>
        <v>5436500</v>
      </c>
      <c r="Q47" s="62">
        <f>SUM(Q38:Q42)</f>
        <v>44478800</v>
      </c>
      <c r="S47" s="60">
        <f>SUM(S38:S46)</f>
        <v>7527800</v>
      </c>
      <c r="T47" s="60">
        <f>SUM(T38:T46)</f>
        <v>7527800</v>
      </c>
      <c r="U47" s="60">
        <f>SUM(U38:U46)</f>
        <v>7527800</v>
      </c>
      <c r="V47" s="60">
        <f>SUM(V38:V46)</f>
        <v>8428700</v>
      </c>
      <c r="W47" s="60">
        <f>SUM(W38:W46)</f>
        <v>7527800</v>
      </c>
      <c r="X47" s="60">
        <f>SUM(X38:X46)</f>
        <v>7527800</v>
      </c>
      <c r="Y47" s="60">
        <f>SUM(Y38:Y46)</f>
        <v>7527800</v>
      </c>
      <c r="Z47" s="60">
        <f>SUM(Z38:Z46)</f>
        <v>7527800</v>
      </c>
      <c r="AA47" s="60">
        <f>SUM(AA38:AA46)</f>
        <v>7527800</v>
      </c>
      <c r="AB47" s="60">
        <f>SUM(AB38:AB46)</f>
        <v>8428700</v>
      </c>
      <c r="AC47" s="60">
        <f>SUM(AC38:AC46)</f>
        <v>8428700</v>
      </c>
      <c r="AD47" s="60">
        <f>SUM(AD38:AD46)</f>
        <v>8428700</v>
      </c>
      <c r="AE47" s="62">
        <f>SUM(AE38:AE46)</f>
        <v>93937200</v>
      </c>
    </row>
    <row r="48" spans="1:31">
      <c r="A48" s="30"/>
      <c r="B48" s="8"/>
      <c r="C48" s="8"/>
      <c r="D48" s="9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32" ht="13.5" thickBot="1">
      <c r="A49" s="30"/>
      <c r="B49" s="8"/>
      <c r="C49" s="8"/>
      <c r="D49" s="11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32" ht="13.5" thickBot="1">
      <c r="A50" s="31"/>
      <c r="B50" s="32" t="s">
        <v>3</v>
      </c>
      <c r="C50" s="33"/>
      <c r="D50" s="34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32" ht="13.5" thickBot="1">
      <c r="A51" s="31"/>
      <c r="B51" s="32" t="s">
        <v>4</v>
      </c>
      <c r="C51" s="33"/>
      <c r="D51" s="17" t="s">
        <v>8</v>
      </c>
      <c r="E51" s="35">
        <v>1</v>
      </c>
      <c r="F51" s="35">
        <v>2</v>
      </c>
      <c r="G51" s="35">
        <v>3</v>
      </c>
      <c r="H51" s="35">
        <v>4</v>
      </c>
      <c r="I51" s="35">
        <v>5</v>
      </c>
      <c r="J51" s="35">
        <v>6</v>
      </c>
      <c r="K51" s="35">
        <v>7</v>
      </c>
      <c r="L51" s="35">
        <v>8</v>
      </c>
      <c r="M51" s="35">
        <v>9</v>
      </c>
      <c r="N51" s="35">
        <v>10</v>
      </c>
      <c r="O51" s="35">
        <v>11</v>
      </c>
      <c r="P51" s="35">
        <v>12</v>
      </c>
      <c r="Q51" s="35" t="s">
        <v>9</v>
      </c>
      <c r="S51" s="35">
        <v>1</v>
      </c>
      <c r="T51" s="35">
        <v>2</v>
      </c>
      <c r="U51" s="35">
        <v>3</v>
      </c>
      <c r="V51" s="35">
        <v>4</v>
      </c>
      <c r="W51" s="35">
        <v>5</v>
      </c>
      <c r="X51" s="35">
        <v>6</v>
      </c>
      <c r="Y51" s="35">
        <v>7</v>
      </c>
      <c r="Z51" s="35">
        <v>8</v>
      </c>
      <c r="AA51" s="35">
        <v>9</v>
      </c>
      <c r="AB51" s="35">
        <v>10</v>
      </c>
      <c r="AC51" s="35">
        <v>11</v>
      </c>
      <c r="AD51" s="35">
        <v>12</v>
      </c>
      <c r="AE51" s="35" t="s">
        <v>9</v>
      </c>
    </row>
    <row r="52" spans="1:32" s="71" customFormat="1">
      <c r="A52" s="105"/>
      <c r="B52" s="106"/>
      <c r="C52" s="107" t="s">
        <v>47</v>
      </c>
      <c r="D52" s="122">
        <v>3179000</v>
      </c>
      <c r="E52" s="123">
        <f>+D52</f>
        <v>3179000</v>
      </c>
      <c r="F52" s="123">
        <v>0</v>
      </c>
      <c r="G52" s="123">
        <v>0</v>
      </c>
      <c r="H52" s="123">
        <v>0</v>
      </c>
      <c r="I52" s="194">
        <v>0</v>
      </c>
      <c r="J52" s="194">
        <v>0</v>
      </c>
      <c r="K52" s="194">
        <v>0</v>
      </c>
      <c r="L52" s="194">
        <v>0</v>
      </c>
      <c r="M52" s="194">
        <v>0</v>
      </c>
      <c r="N52" s="194">
        <v>0</v>
      </c>
      <c r="O52" s="194">
        <v>0</v>
      </c>
      <c r="P52" s="194">
        <v>0</v>
      </c>
      <c r="Q52" s="195">
        <f>SUM(E52:P52)</f>
        <v>3179000</v>
      </c>
      <c r="S52" s="123">
        <v>0</v>
      </c>
      <c r="T52" s="123">
        <v>0</v>
      </c>
      <c r="U52" s="123">
        <v>0</v>
      </c>
      <c r="V52" s="123">
        <v>0</v>
      </c>
      <c r="W52" s="123">
        <v>0</v>
      </c>
      <c r="X52" s="123">
        <v>0</v>
      </c>
      <c r="Y52" s="123">
        <v>0</v>
      </c>
      <c r="Z52" s="123">
        <v>0</v>
      </c>
      <c r="AA52" s="123">
        <v>0</v>
      </c>
      <c r="AB52" s="123">
        <v>0</v>
      </c>
      <c r="AC52" s="123">
        <v>0</v>
      </c>
      <c r="AD52" s="123">
        <v>0</v>
      </c>
      <c r="AE52" s="126">
        <f>SUM(S52:AD52)</f>
        <v>0</v>
      </c>
    </row>
    <row r="53" spans="1:32" s="71" customFormat="1">
      <c r="A53" s="105"/>
      <c r="B53" s="106"/>
      <c r="C53" s="107" t="s">
        <v>11</v>
      </c>
      <c r="D53" s="122">
        <v>214400</v>
      </c>
      <c r="E53" s="123">
        <f t="shared" ref="E53:P53" si="15">+$D$53</f>
        <v>214400</v>
      </c>
      <c r="F53" s="123">
        <f t="shared" si="15"/>
        <v>214400</v>
      </c>
      <c r="G53" s="123">
        <f t="shared" si="15"/>
        <v>214400</v>
      </c>
      <c r="H53" s="123">
        <f t="shared" si="15"/>
        <v>214400</v>
      </c>
      <c r="I53" s="194">
        <v>1072000</v>
      </c>
      <c r="J53" s="194">
        <v>1072000</v>
      </c>
      <c r="K53" s="194">
        <v>1072000</v>
      </c>
      <c r="L53" s="194">
        <v>1072000</v>
      </c>
      <c r="M53" s="194">
        <v>1072000</v>
      </c>
      <c r="N53" s="194">
        <v>1072000</v>
      </c>
      <c r="O53" s="194">
        <v>1072000</v>
      </c>
      <c r="P53" s="194">
        <v>1072000</v>
      </c>
      <c r="Q53" s="195">
        <f>SUM(E53:O53)</f>
        <v>8361600</v>
      </c>
      <c r="S53" s="123">
        <v>1362520</v>
      </c>
      <c r="T53" s="123">
        <v>1362520</v>
      </c>
      <c r="U53" s="123">
        <v>1362520</v>
      </c>
      <c r="V53" s="123">
        <v>1362520</v>
      </c>
      <c r="W53" s="123">
        <v>1362520</v>
      </c>
      <c r="X53" s="123">
        <v>1362520</v>
      </c>
      <c r="Y53" s="123">
        <v>1362520</v>
      </c>
      <c r="Z53" s="123">
        <v>1362520</v>
      </c>
      <c r="AA53" s="123">
        <v>1362520</v>
      </c>
      <c r="AB53" s="123">
        <v>1362520</v>
      </c>
      <c r="AC53" s="123">
        <v>1362520</v>
      </c>
      <c r="AD53" s="123">
        <v>1362520</v>
      </c>
      <c r="AE53" s="126">
        <f>SUM(S53:AC53)</f>
        <v>14987720</v>
      </c>
    </row>
    <row r="54" spans="1:32" s="71" customFormat="1">
      <c r="A54" s="105"/>
      <c r="B54" s="106"/>
      <c r="C54" s="107" t="s">
        <v>3</v>
      </c>
      <c r="D54" s="122">
        <v>1538000</v>
      </c>
      <c r="E54" s="123">
        <f>+$D$54</f>
        <v>1538000</v>
      </c>
      <c r="F54" s="123">
        <f t="shared" ref="F54:P54" si="16">+$D$54</f>
        <v>1538000</v>
      </c>
      <c r="G54" s="123">
        <f t="shared" si="16"/>
        <v>1538000</v>
      </c>
      <c r="H54" s="123">
        <f t="shared" si="16"/>
        <v>1538000</v>
      </c>
      <c r="I54" s="194">
        <f t="shared" si="16"/>
        <v>1538000</v>
      </c>
      <c r="J54" s="194">
        <f t="shared" si="16"/>
        <v>1538000</v>
      </c>
      <c r="K54" s="194">
        <f t="shared" si="16"/>
        <v>1538000</v>
      </c>
      <c r="L54" s="194">
        <f t="shared" si="16"/>
        <v>1538000</v>
      </c>
      <c r="M54" s="194">
        <f t="shared" si="16"/>
        <v>1538000</v>
      </c>
      <c r="N54" s="194">
        <f t="shared" si="16"/>
        <v>1538000</v>
      </c>
      <c r="O54" s="194">
        <f t="shared" si="16"/>
        <v>1538000</v>
      </c>
      <c r="P54" s="194">
        <f t="shared" si="16"/>
        <v>1538000</v>
      </c>
      <c r="Q54" s="195">
        <f t="shared" ref="Q54:Q60" si="17">SUM(E54:P54)</f>
        <v>18456000</v>
      </c>
      <c r="S54" s="123">
        <f t="shared" ref="S54:AD54" si="18">+$D$54</f>
        <v>1538000</v>
      </c>
      <c r="T54" s="123">
        <f t="shared" si="18"/>
        <v>1538000</v>
      </c>
      <c r="U54" s="123">
        <f t="shared" si="18"/>
        <v>1538000</v>
      </c>
      <c r="V54" s="123">
        <f t="shared" si="18"/>
        <v>1538000</v>
      </c>
      <c r="W54" s="123">
        <f t="shared" si="18"/>
        <v>1538000</v>
      </c>
      <c r="X54" s="123">
        <f t="shared" si="18"/>
        <v>1538000</v>
      </c>
      <c r="Y54" s="123">
        <f t="shared" si="18"/>
        <v>1538000</v>
      </c>
      <c r="Z54" s="123">
        <f t="shared" si="18"/>
        <v>1538000</v>
      </c>
      <c r="AA54" s="123">
        <f t="shared" si="18"/>
        <v>1538000</v>
      </c>
      <c r="AB54" s="123">
        <f t="shared" si="18"/>
        <v>1538000</v>
      </c>
      <c r="AC54" s="123">
        <f t="shared" si="18"/>
        <v>1538000</v>
      </c>
      <c r="AD54" s="123">
        <f t="shared" si="18"/>
        <v>1538000</v>
      </c>
      <c r="AE54" s="126">
        <f t="shared" ref="AE54:AE60" si="19">SUM(S54:AD54)</f>
        <v>18456000</v>
      </c>
    </row>
    <row r="55" spans="1:32" s="71" customFormat="1">
      <c r="A55" s="105"/>
      <c r="B55" s="106"/>
      <c r="C55" s="107"/>
      <c r="D55" s="122"/>
      <c r="E55" s="123"/>
      <c r="F55" s="123"/>
      <c r="G55" s="123"/>
      <c r="H55" s="123"/>
      <c r="I55" s="194"/>
      <c r="J55" s="194"/>
      <c r="K55" s="194"/>
      <c r="L55" s="194"/>
      <c r="M55" s="194"/>
      <c r="N55" s="194"/>
      <c r="O55" s="194"/>
      <c r="P55" s="196"/>
      <c r="Q55" s="195">
        <f t="shared" si="17"/>
        <v>0</v>
      </c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5"/>
      <c r="AE55" s="126">
        <f t="shared" si="19"/>
        <v>0</v>
      </c>
    </row>
    <row r="56" spans="1:32" s="71" customFormat="1">
      <c r="A56" s="105"/>
      <c r="B56" s="106"/>
      <c r="C56" s="107" t="s">
        <v>10</v>
      </c>
      <c r="D56" s="122">
        <v>2100</v>
      </c>
      <c r="E56" s="123">
        <f>+$D$56</f>
        <v>2100</v>
      </c>
      <c r="F56" s="123">
        <f t="shared" ref="F56:P56" si="20">+$D$56</f>
        <v>2100</v>
      </c>
      <c r="G56" s="123">
        <f t="shared" si="20"/>
        <v>2100</v>
      </c>
      <c r="H56" s="123">
        <f t="shared" si="20"/>
        <v>2100</v>
      </c>
      <c r="I56" s="194">
        <f t="shared" si="20"/>
        <v>2100</v>
      </c>
      <c r="J56" s="194">
        <f t="shared" si="20"/>
        <v>2100</v>
      </c>
      <c r="K56" s="194">
        <f t="shared" si="20"/>
        <v>2100</v>
      </c>
      <c r="L56" s="194">
        <f t="shared" si="20"/>
        <v>2100</v>
      </c>
      <c r="M56" s="194">
        <f t="shared" si="20"/>
        <v>2100</v>
      </c>
      <c r="N56" s="194">
        <f t="shared" si="20"/>
        <v>2100</v>
      </c>
      <c r="O56" s="194">
        <f t="shared" si="20"/>
        <v>2100</v>
      </c>
      <c r="P56" s="194">
        <f t="shared" si="20"/>
        <v>2100</v>
      </c>
      <c r="Q56" s="195">
        <f t="shared" si="17"/>
        <v>25200</v>
      </c>
      <c r="S56" s="123">
        <f>+$D$56</f>
        <v>2100</v>
      </c>
      <c r="T56" s="123">
        <f t="shared" ref="T56:AD56" si="21">+$D$56</f>
        <v>2100</v>
      </c>
      <c r="U56" s="123">
        <f t="shared" si="21"/>
        <v>2100</v>
      </c>
      <c r="V56" s="123">
        <f t="shared" si="21"/>
        <v>2100</v>
      </c>
      <c r="W56" s="123">
        <f t="shared" si="21"/>
        <v>2100</v>
      </c>
      <c r="X56" s="123">
        <f t="shared" si="21"/>
        <v>2100</v>
      </c>
      <c r="Y56" s="123">
        <f t="shared" si="21"/>
        <v>2100</v>
      </c>
      <c r="Z56" s="123">
        <f t="shared" si="21"/>
        <v>2100</v>
      </c>
      <c r="AA56" s="123">
        <f t="shared" si="21"/>
        <v>2100</v>
      </c>
      <c r="AB56" s="123">
        <f t="shared" si="21"/>
        <v>2100</v>
      </c>
      <c r="AC56" s="123">
        <f t="shared" si="21"/>
        <v>2100</v>
      </c>
      <c r="AD56" s="123">
        <f t="shared" si="21"/>
        <v>2100</v>
      </c>
      <c r="AE56" s="126">
        <f t="shared" si="19"/>
        <v>25200</v>
      </c>
    </row>
    <row r="57" spans="1:32" s="71" customFormat="1">
      <c r="A57" s="105"/>
      <c r="B57" s="106"/>
      <c r="C57" s="107" t="s">
        <v>93</v>
      </c>
      <c r="D57" s="122">
        <v>6000</v>
      </c>
      <c r="E57" s="123">
        <f>+$D$57</f>
        <v>6000</v>
      </c>
      <c r="F57" s="123">
        <f t="shared" ref="F57:P57" si="22">+$D$57</f>
        <v>6000</v>
      </c>
      <c r="G57" s="123">
        <f t="shared" si="22"/>
        <v>6000</v>
      </c>
      <c r="H57" s="123">
        <f t="shared" si="22"/>
        <v>6000</v>
      </c>
      <c r="I57" s="194">
        <f t="shared" si="22"/>
        <v>6000</v>
      </c>
      <c r="J57" s="194">
        <f t="shared" si="22"/>
        <v>6000</v>
      </c>
      <c r="K57" s="194">
        <f t="shared" si="22"/>
        <v>6000</v>
      </c>
      <c r="L57" s="194">
        <f t="shared" si="22"/>
        <v>6000</v>
      </c>
      <c r="M57" s="194">
        <f t="shared" si="22"/>
        <v>6000</v>
      </c>
      <c r="N57" s="194">
        <f t="shared" si="22"/>
        <v>6000</v>
      </c>
      <c r="O57" s="194">
        <f t="shared" si="22"/>
        <v>6000</v>
      </c>
      <c r="P57" s="194">
        <f t="shared" si="22"/>
        <v>6000</v>
      </c>
      <c r="Q57" s="195">
        <f t="shared" si="17"/>
        <v>72000</v>
      </c>
      <c r="S57" s="123">
        <f>+$D$57</f>
        <v>6000</v>
      </c>
      <c r="T57" s="123">
        <f t="shared" ref="T57:AD57" si="23">+$D$57</f>
        <v>6000</v>
      </c>
      <c r="U57" s="123">
        <f t="shared" si="23"/>
        <v>6000</v>
      </c>
      <c r="V57" s="123">
        <f t="shared" si="23"/>
        <v>6000</v>
      </c>
      <c r="W57" s="123">
        <f t="shared" si="23"/>
        <v>6000</v>
      </c>
      <c r="X57" s="123">
        <f t="shared" si="23"/>
        <v>6000</v>
      </c>
      <c r="Y57" s="123">
        <f t="shared" si="23"/>
        <v>6000</v>
      </c>
      <c r="Z57" s="123">
        <f t="shared" si="23"/>
        <v>6000</v>
      </c>
      <c r="AA57" s="123">
        <f t="shared" si="23"/>
        <v>6000</v>
      </c>
      <c r="AB57" s="123">
        <f t="shared" si="23"/>
        <v>6000</v>
      </c>
      <c r="AC57" s="123">
        <f t="shared" si="23"/>
        <v>6000</v>
      </c>
      <c r="AD57" s="123">
        <f t="shared" si="23"/>
        <v>6000</v>
      </c>
      <c r="AE57" s="126">
        <f t="shared" si="19"/>
        <v>72000</v>
      </c>
    </row>
    <row r="58" spans="1:32" s="71" customFormat="1">
      <c r="A58" s="105"/>
      <c r="B58" s="106"/>
      <c r="C58" s="107" t="s">
        <v>12</v>
      </c>
      <c r="D58" s="122">
        <v>4200</v>
      </c>
      <c r="E58" s="123">
        <f>+D58</f>
        <v>4200</v>
      </c>
      <c r="F58" s="123">
        <f t="shared" ref="F58:P58" si="24">+E58</f>
        <v>4200</v>
      </c>
      <c r="G58" s="123">
        <f t="shared" si="24"/>
        <v>4200</v>
      </c>
      <c r="H58" s="123">
        <f t="shared" si="24"/>
        <v>4200</v>
      </c>
      <c r="I58" s="194">
        <f t="shared" si="24"/>
        <v>4200</v>
      </c>
      <c r="J58" s="194">
        <f t="shared" si="24"/>
        <v>4200</v>
      </c>
      <c r="K58" s="194">
        <f t="shared" si="24"/>
        <v>4200</v>
      </c>
      <c r="L58" s="194">
        <f t="shared" si="24"/>
        <v>4200</v>
      </c>
      <c r="M58" s="194">
        <f t="shared" si="24"/>
        <v>4200</v>
      </c>
      <c r="N58" s="194">
        <f t="shared" si="24"/>
        <v>4200</v>
      </c>
      <c r="O58" s="194">
        <f t="shared" si="24"/>
        <v>4200</v>
      </c>
      <c r="P58" s="194">
        <f t="shared" si="24"/>
        <v>4200</v>
      </c>
      <c r="Q58" s="195">
        <f t="shared" si="17"/>
        <v>50400</v>
      </c>
      <c r="S58" s="123">
        <v>4200</v>
      </c>
      <c r="T58" s="123">
        <f t="shared" ref="T58:AD58" si="25">+S58</f>
        <v>4200</v>
      </c>
      <c r="U58" s="123">
        <f t="shared" si="25"/>
        <v>4200</v>
      </c>
      <c r="V58" s="123">
        <f t="shared" si="25"/>
        <v>4200</v>
      </c>
      <c r="W58" s="123">
        <f t="shared" si="25"/>
        <v>4200</v>
      </c>
      <c r="X58" s="123">
        <f t="shared" si="25"/>
        <v>4200</v>
      </c>
      <c r="Y58" s="123">
        <f t="shared" si="25"/>
        <v>4200</v>
      </c>
      <c r="Z58" s="123">
        <f t="shared" si="25"/>
        <v>4200</v>
      </c>
      <c r="AA58" s="123">
        <f t="shared" si="25"/>
        <v>4200</v>
      </c>
      <c r="AB58" s="123">
        <f t="shared" si="25"/>
        <v>4200</v>
      </c>
      <c r="AC58" s="123">
        <f t="shared" si="25"/>
        <v>4200</v>
      </c>
      <c r="AD58" s="123">
        <f t="shared" si="25"/>
        <v>4200</v>
      </c>
      <c r="AE58" s="126">
        <f t="shared" si="19"/>
        <v>50400</v>
      </c>
    </row>
    <row r="59" spans="1:32" s="71" customFormat="1">
      <c r="A59" s="105"/>
      <c r="B59" s="106"/>
      <c r="C59" s="107"/>
      <c r="D59" s="108"/>
      <c r="E59" s="109"/>
      <c r="F59" s="109"/>
      <c r="G59" s="109"/>
      <c r="H59" s="109"/>
      <c r="I59" s="194"/>
      <c r="J59" s="194"/>
      <c r="K59" s="194"/>
      <c r="L59" s="194"/>
      <c r="M59" s="194"/>
      <c r="N59" s="194"/>
      <c r="O59" s="194"/>
      <c r="P59" s="196"/>
      <c r="Q59" s="195">
        <f t="shared" si="17"/>
        <v>0</v>
      </c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10"/>
      <c r="AE59" s="126">
        <f t="shared" si="19"/>
        <v>0</v>
      </c>
    </row>
    <row r="60" spans="1:32" s="71" customFormat="1" ht="13.5" thickBot="1">
      <c r="A60" s="105"/>
      <c r="B60" s="111"/>
      <c r="C60" s="111" t="s">
        <v>23</v>
      </c>
      <c r="D60" s="124">
        <v>50000</v>
      </c>
      <c r="E60" s="124">
        <v>50000</v>
      </c>
      <c r="F60" s="124">
        <v>50000</v>
      </c>
      <c r="G60" s="124">
        <v>50000</v>
      </c>
      <c r="H60" s="124">
        <v>50000</v>
      </c>
      <c r="I60" s="197">
        <v>50000</v>
      </c>
      <c r="J60" s="197">
        <v>50000</v>
      </c>
      <c r="K60" s="197">
        <v>50000</v>
      </c>
      <c r="L60" s="197">
        <v>50000</v>
      </c>
      <c r="M60" s="197">
        <v>50000</v>
      </c>
      <c r="N60" s="197">
        <v>50000</v>
      </c>
      <c r="O60" s="197">
        <v>50000</v>
      </c>
      <c r="P60" s="197">
        <v>50000</v>
      </c>
      <c r="Q60" s="195">
        <f t="shared" si="17"/>
        <v>600000</v>
      </c>
      <c r="S60" s="124">
        <v>250000</v>
      </c>
      <c r="T60" s="124">
        <v>250000</v>
      </c>
      <c r="U60" s="124">
        <v>250000</v>
      </c>
      <c r="V60" s="124">
        <v>250000</v>
      </c>
      <c r="W60" s="124">
        <v>250000</v>
      </c>
      <c r="X60" s="124">
        <v>250000</v>
      </c>
      <c r="Y60" s="124">
        <v>250000</v>
      </c>
      <c r="Z60" s="124">
        <v>250000</v>
      </c>
      <c r="AA60" s="124">
        <v>250000</v>
      </c>
      <c r="AB60" s="124">
        <v>250000</v>
      </c>
      <c r="AC60" s="124">
        <v>250000</v>
      </c>
      <c r="AD60" s="124">
        <v>250000</v>
      </c>
      <c r="AE60" s="126">
        <f t="shared" si="19"/>
        <v>3000000</v>
      </c>
    </row>
    <row r="61" spans="1:32" ht="13.5" thickBot="1">
      <c r="A61" s="39"/>
      <c r="B61" s="58"/>
      <c r="C61" s="63" t="s">
        <v>5</v>
      </c>
      <c r="D61" s="59">
        <f>SUM(D52:D60)</f>
        <v>4993700</v>
      </c>
      <c r="E61" s="60">
        <f>SUM(E52:E60)</f>
        <v>4993700</v>
      </c>
      <c r="F61" s="60">
        <f>SUM(F52:F60)</f>
        <v>1814700</v>
      </c>
      <c r="G61" s="60">
        <f>SUM(G52:G60)</f>
        <v>1814700</v>
      </c>
      <c r="H61" s="60">
        <f>SUM(H52:H60)</f>
        <v>1814700</v>
      </c>
      <c r="I61" s="60">
        <f>SUM(I52:I60)</f>
        <v>2672300</v>
      </c>
      <c r="J61" s="60">
        <f>SUM(J52:J60)</f>
        <v>2672300</v>
      </c>
      <c r="K61" s="60">
        <f>SUM(K52:K60)</f>
        <v>2672300</v>
      </c>
      <c r="L61" s="60">
        <f>SUM(L52:L60)</f>
        <v>2672300</v>
      </c>
      <c r="M61" s="60">
        <f>SUM(M52:M60)</f>
        <v>2672300</v>
      </c>
      <c r="N61" s="60">
        <f>SUM(N52:N60)</f>
        <v>2672300</v>
      </c>
      <c r="O61" s="60">
        <f>SUM(O52:O60)</f>
        <v>2672300</v>
      </c>
      <c r="P61" s="61">
        <f>SUM(P52:P60)</f>
        <v>2672300</v>
      </c>
      <c r="Q61" s="62">
        <f>SUM(Q52:Q60)</f>
        <v>30744200</v>
      </c>
      <c r="S61" s="60">
        <f>SUM(S52:S60)</f>
        <v>3162820</v>
      </c>
      <c r="T61" s="60">
        <f>SUM(T52:T60)</f>
        <v>3162820</v>
      </c>
      <c r="U61" s="60">
        <f>SUM(U52:U60)</f>
        <v>3162820</v>
      </c>
      <c r="V61" s="60">
        <f>SUM(V52:V60)</f>
        <v>3162820</v>
      </c>
      <c r="W61" s="60">
        <f>SUM(W52:W60)</f>
        <v>3162820</v>
      </c>
      <c r="X61" s="60">
        <f>SUM(X52:X60)</f>
        <v>3162820</v>
      </c>
      <c r="Y61" s="60">
        <f>SUM(Y52:Y60)</f>
        <v>3162820</v>
      </c>
      <c r="Z61" s="60">
        <f>SUM(Z52:Z60)</f>
        <v>3162820</v>
      </c>
      <c r="AA61" s="60">
        <f>SUM(AA52:AA60)</f>
        <v>3162820</v>
      </c>
      <c r="AB61" s="60">
        <f>SUM(AB52:AB60)</f>
        <v>3162820</v>
      </c>
      <c r="AC61" s="60">
        <f>SUM(AC52:AC60)</f>
        <v>3162820</v>
      </c>
      <c r="AD61" s="61">
        <f>SUM(AD52:AD60)</f>
        <v>3162820</v>
      </c>
      <c r="AE61" s="62">
        <f>S61+T61+U61+V61+W61+X61+Y61+Z61+AA61+AB61+AC61+AD61</f>
        <v>37953840</v>
      </c>
    </row>
    <row r="62" spans="1:32" ht="13.5" thickBot="1">
      <c r="A62" s="8"/>
      <c r="B62" s="28"/>
      <c r="C62" s="28"/>
      <c r="D62" s="11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</row>
    <row r="63" spans="1:32" ht="13.5" thickBot="1">
      <c r="A63" s="18"/>
      <c r="B63" s="36" t="s">
        <v>6</v>
      </c>
      <c r="C63" s="28"/>
      <c r="D63" s="167">
        <f>+D47-D61</f>
        <v>-3846100</v>
      </c>
      <c r="E63" s="168">
        <f>+E47-E61</f>
        <v>-3846100</v>
      </c>
      <c r="F63" s="168">
        <f>+F47-F61</f>
        <v>-667100</v>
      </c>
      <c r="G63" s="168">
        <f>+G47-G61</f>
        <v>-667100</v>
      </c>
      <c r="H63" s="169">
        <f>+H47-H61</f>
        <v>233800</v>
      </c>
      <c r="I63" s="169">
        <f>+I47-I61</f>
        <v>1863300</v>
      </c>
      <c r="J63" s="169">
        <f>+J47-J61</f>
        <v>1863300</v>
      </c>
      <c r="K63" s="169">
        <f>+K47-K61</f>
        <v>1863300</v>
      </c>
      <c r="L63" s="169">
        <f>+L47-L61</f>
        <v>1863300</v>
      </c>
      <c r="M63" s="169">
        <f>+M47-M61</f>
        <v>1863300</v>
      </c>
      <c r="N63" s="169">
        <f>+N47-N61</f>
        <v>2764200</v>
      </c>
      <c r="O63" s="169">
        <f>+O47-O61</f>
        <v>2764200</v>
      </c>
      <c r="P63" s="169">
        <f>+P47-P61</f>
        <v>2764200</v>
      </c>
      <c r="Q63" s="170">
        <f>+Q47-Q61</f>
        <v>13734600</v>
      </c>
      <c r="S63" s="169">
        <f>S47-S61</f>
        <v>4364980</v>
      </c>
      <c r="T63" s="169">
        <f>T47-T61</f>
        <v>4364980</v>
      </c>
      <c r="U63" s="169">
        <f>U47-U61</f>
        <v>4364980</v>
      </c>
      <c r="V63" s="169">
        <f>V47-V61</f>
        <v>5265880</v>
      </c>
      <c r="W63" s="169">
        <f>W47-W61</f>
        <v>4364980</v>
      </c>
      <c r="X63" s="169">
        <f>X47-X61</f>
        <v>4364980</v>
      </c>
      <c r="Y63" s="169">
        <f>Y47-Y61</f>
        <v>4364980</v>
      </c>
      <c r="Z63" s="169">
        <f>Z47-Z61</f>
        <v>4364980</v>
      </c>
      <c r="AA63" s="169">
        <f>AA47-AA61</f>
        <v>4364980</v>
      </c>
      <c r="AB63" s="169">
        <f>AB47-AB61</f>
        <v>5265880</v>
      </c>
      <c r="AC63" s="169">
        <f>AC47-AC61</f>
        <v>5265880</v>
      </c>
      <c r="AD63" s="169">
        <f>AD47-AD61</f>
        <v>5265880</v>
      </c>
      <c r="AE63" s="170">
        <f>AE47-AE61</f>
        <v>55983360</v>
      </c>
      <c r="AF63" s="1"/>
    </row>
    <row r="64" spans="1:32" ht="13.5" thickBot="1">
      <c r="A64" s="30"/>
      <c r="B64" s="30"/>
      <c r="C64" s="30"/>
      <c r="D64" s="37"/>
      <c r="E64" s="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7"/>
    </row>
    <row r="65" spans="1:17" ht="13.5" thickBot="1">
      <c r="A65" s="30"/>
      <c r="B65" s="30"/>
      <c r="C65" s="30"/>
      <c r="D65" s="37"/>
      <c r="E65" s="43"/>
      <c r="F65" s="38"/>
      <c r="G65" s="38"/>
      <c r="H65" s="203"/>
      <c r="I65" s="38"/>
      <c r="J65" s="38"/>
      <c r="K65" s="38"/>
      <c r="L65" s="38"/>
      <c r="M65" s="38"/>
      <c r="N65" s="38"/>
      <c r="O65" s="38"/>
      <c r="P65" s="38"/>
      <c r="Q65" s="7"/>
    </row>
    <row r="66" spans="1:17">
      <c r="A66" s="8"/>
      <c r="B66" s="8"/>
      <c r="C66" s="8"/>
      <c r="D66" s="9"/>
      <c r="E66" s="43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>
      <c r="A67" s="8"/>
      <c r="B67" s="8"/>
      <c r="C67" s="8"/>
      <c r="D67" s="9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>
      <c r="A68" s="8"/>
      <c r="B68" s="8"/>
      <c r="C68" s="8"/>
      <c r="D68" s="9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17">
      <c r="A69" s="8"/>
      <c r="B69" s="8"/>
      <c r="C69" s="8"/>
      <c r="D69" s="9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>
      <c r="A70" s="8"/>
      <c r="B70" s="8"/>
      <c r="C70" s="8"/>
      <c r="D70" s="9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1:17">
      <c r="A71" s="8"/>
      <c r="B71" s="8"/>
      <c r="C71" s="8"/>
      <c r="D71" s="9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1:17">
      <c r="A72" s="8"/>
      <c r="B72" s="8"/>
      <c r="C72" s="8"/>
      <c r="D72" s="9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1:17">
      <c r="A73" s="8"/>
      <c r="B73" s="8"/>
      <c r="C73" s="8"/>
      <c r="D73" s="9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1:17">
      <c r="A74" s="8"/>
      <c r="B74" s="8"/>
      <c r="C74" s="8"/>
      <c r="D74" s="9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>
      <c r="A75" s="8"/>
      <c r="B75" s="8"/>
      <c r="C75" s="8"/>
      <c r="D75" s="9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1:17">
      <c r="A76" s="8"/>
      <c r="B76" s="8"/>
      <c r="C76" s="8"/>
      <c r="D76" s="9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1:17">
      <c r="A77" s="8"/>
      <c r="B77" s="8"/>
      <c r="C77" s="8"/>
      <c r="D77" s="9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>
      <c r="A78" s="8"/>
      <c r="B78" s="8"/>
      <c r="C78" s="8"/>
      <c r="D78" s="9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>
      <c r="A79" s="8"/>
      <c r="B79" s="8"/>
      <c r="C79" s="8"/>
      <c r="D79" s="9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7">
      <c r="A80" s="8"/>
      <c r="B80" s="8"/>
      <c r="C80" s="8"/>
      <c r="D80" s="9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17">
      <c r="A81" s="8"/>
      <c r="B81" s="8"/>
      <c r="C81" s="8"/>
      <c r="D81" s="9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7">
      <c r="A82" s="8"/>
      <c r="B82" s="8"/>
      <c r="C82" s="8"/>
      <c r="D82" s="9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17">
      <c r="A83" s="8"/>
      <c r="B83" s="8"/>
      <c r="C83" s="8"/>
      <c r="D83" s="9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1:17">
      <c r="A84" s="8"/>
      <c r="B84" s="8"/>
      <c r="C84" s="8"/>
      <c r="D84" s="9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7">
      <c r="A85" s="8"/>
      <c r="B85" s="8"/>
      <c r="C85" s="8"/>
      <c r="D85" s="9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7">
      <c r="A86" s="8"/>
      <c r="B86" s="8"/>
      <c r="C86" s="8"/>
      <c r="D86" s="9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17">
      <c r="A87" s="8"/>
      <c r="B87" s="8"/>
      <c r="C87" s="8"/>
      <c r="D87" s="9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>
      <c r="A88" s="8"/>
      <c r="B88" s="8"/>
      <c r="C88" s="8"/>
      <c r="D88" s="9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>
      <c r="A89" s="8"/>
      <c r="B89" s="8"/>
      <c r="C89" s="8"/>
      <c r="D89" s="9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>
      <c r="A90" s="8"/>
      <c r="B90" s="8"/>
      <c r="C90" s="8"/>
      <c r="D90" s="9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>
      <c r="A91" s="8"/>
      <c r="B91" s="8"/>
      <c r="C91" s="8"/>
      <c r="D91" s="9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>
      <c r="A92" s="8"/>
      <c r="B92" s="8"/>
      <c r="C92" s="8"/>
      <c r="D92" s="9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7">
      <c r="A93" s="8"/>
      <c r="B93" s="8"/>
      <c r="C93" s="8"/>
      <c r="D93" s="9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>
      <c r="A94" s="8"/>
      <c r="B94" s="8"/>
      <c r="C94" s="8"/>
      <c r="D94" s="9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>
      <c r="A95" s="8"/>
      <c r="B95" s="8"/>
      <c r="C95" s="8"/>
      <c r="D95" s="9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1:17">
      <c r="A96" s="8"/>
      <c r="B96" s="8"/>
      <c r="C96" s="8"/>
      <c r="D96" s="9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>
      <c r="A97" s="8"/>
      <c r="B97" s="8"/>
      <c r="C97" s="8"/>
      <c r="D97" s="9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1:17">
      <c r="A98" s="8"/>
      <c r="B98" s="8"/>
      <c r="C98" s="8"/>
      <c r="D98" s="9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7">
      <c r="A99" s="8"/>
      <c r="B99" s="8"/>
      <c r="C99" s="8"/>
      <c r="D99" s="9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1:17">
      <c r="A100" s="8"/>
      <c r="B100" s="8"/>
      <c r="C100" s="8"/>
      <c r="D100" s="9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1:17">
      <c r="A101" s="8"/>
      <c r="B101" s="8"/>
      <c r="C101" s="8"/>
      <c r="D101" s="9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1:17">
      <c r="A102" s="8"/>
      <c r="B102" s="8"/>
      <c r="C102" s="8"/>
      <c r="D102" s="9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7">
      <c r="A103" s="8"/>
      <c r="B103" s="8"/>
      <c r="C103" s="8"/>
      <c r="D103" s="9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7">
      <c r="A104" s="8"/>
      <c r="B104" s="8"/>
      <c r="C104" s="8"/>
      <c r="D104" s="9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7">
      <c r="A105" s="8"/>
      <c r="B105" s="8"/>
      <c r="C105" s="8"/>
      <c r="D105" s="9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1:17">
      <c r="A106" s="8"/>
      <c r="B106" s="8"/>
      <c r="C106" s="8"/>
      <c r="D106" s="9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7">
      <c r="A107" s="8"/>
      <c r="B107" s="8"/>
      <c r="C107" s="8"/>
      <c r="D107" s="9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>
      <c r="A108" s="8"/>
      <c r="B108" s="8"/>
      <c r="C108" s="8"/>
      <c r="D108" s="9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>
      <c r="A109" s="8"/>
      <c r="B109" s="8"/>
      <c r="C109" s="8"/>
      <c r="D109" s="9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1:17">
      <c r="A110" s="8"/>
      <c r="B110" s="8"/>
      <c r="C110" s="8"/>
      <c r="D110" s="9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1:17">
      <c r="A111" s="8"/>
      <c r="B111" s="8"/>
      <c r="C111" s="8"/>
      <c r="D111" s="9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1:17">
      <c r="A112" s="8"/>
      <c r="B112" s="8"/>
      <c r="C112" s="8"/>
      <c r="D112" s="9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1:17">
      <c r="A113" s="8"/>
      <c r="B113" s="8"/>
      <c r="C113" s="8"/>
      <c r="D113" s="9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1:17">
      <c r="A114" s="8"/>
      <c r="B114" s="8"/>
      <c r="C114" s="8"/>
      <c r="D114" s="9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1:17">
      <c r="A115" s="8"/>
      <c r="B115" s="8"/>
      <c r="C115" s="8"/>
      <c r="D115" s="9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1:17">
      <c r="A116" s="8"/>
      <c r="B116" s="8"/>
      <c r="C116" s="8"/>
      <c r="D116" s="9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1:17">
      <c r="A117" s="8"/>
      <c r="B117" s="8"/>
      <c r="C117" s="8"/>
      <c r="D117" s="9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1:17">
      <c r="A118" s="8"/>
      <c r="B118" s="8"/>
      <c r="C118" s="8"/>
      <c r="D118" s="9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1:17">
      <c r="A119" s="8"/>
      <c r="B119" s="8"/>
      <c r="C119" s="8"/>
      <c r="D119" s="9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1:17">
      <c r="A120" s="8"/>
      <c r="B120" s="8"/>
      <c r="C120" s="8"/>
      <c r="D120" s="9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1:17">
      <c r="A121" s="8"/>
      <c r="B121" s="8"/>
      <c r="C121" s="8"/>
      <c r="D121" s="9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1:17">
      <c r="A122" s="8"/>
      <c r="B122" s="8"/>
      <c r="C122" s="8"/>
      <c r="D122" s="9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7">
      <c r="A123" s="8"/>
      <c r="B123" s="8"/>
      <c r="C123" s="8"/>
      <c r="D123" s="9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1:17">
      <c r="A124" s="8"/>
      <c r="B124" s="8"/>
      <c r="C124" s="8"/>
      <c r="D124" s="9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1:17">
      <c r="A125" s="8"/>
      <c r="B125" s="8"/>
      <c r="C125" s="8"/>
      <c r="D125" s="9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1:17">
      <c r="A126" s="8"/>
      <c r="B126" s="8"/>
      <c r="C126" s="8"/>
      <c r="D126" s="9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>
      <c r="A127" s="8"/>
      <c r="B127" s="8"/>
      <c r="C127" s="8"/>
      <c r="D127" s="9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>
      <c r="A128" s="8"/>
      <c r="B128" s="8"/>
      <c r="C128" s="8"/>
      <c r="D128" s="9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1:17">
      <c r="A129" s="8"/>
      <c r="B129" s="8"/>
      <c r="C129" s="8"/>
      <c r="D129" s="9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1:17">
      <c r="A130" s="8"/>
      <c r="B130" s="8"/>
      <c r="C130" s="8"/>
      <c r="D130" s="9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1:17">
      <c r="A131" s="8"/>
      <c r="B131" s="8"/>
      <c r="C131" s="8"/>
      <c r="D131" s="9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1:17">
      <c r="A132" s="8"/>
      <c r="B132" s="8"/>
      <c r="C132" s="8"/>
      <c r="D132" s="9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1:17">
      <c r="A133" s="8"/>
      <c r="B133" s="8"/>
      <c r="C133" s="8"/>
      <c r="D133" s="9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1:17">
      <c r="A134" s="8"/>
      <c r="B134" s="8"/>
      <c r="C134" s="8"/>
      <c r="D134" s="9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1:17">
      <c r="A135" s="8"/>
      <c r="B135" s="8"/>
      <c r="C135" s="8"/>
      <c r="D135" s="9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1:17">
      <c r="A136" s="8"/>
      <c r="B136" s="8"/>
      <c r="C136" s="8"/>
      <c r="D136" s="9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1:17">
      <c r="A137" s="8"/>
      <c r="B137" s="8"/>
      <c r="C137" s="8"/>
      <c r="D137" s="9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1:17">
      <c r="A138" s="8"/>
      <c r="B138" s="8"/>
      <c r="C138" s="8"/>
      <c r="D138" s="9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1:17">
      <c r="A139" s="8"/>
      <c r="B139" s="8"/>
      <c r="C139" s="8"/>
      <c r="D139" s="9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>
      <c r="A140" s="8"/>
      <c r="B140" s="8"/>
      <c r="C140" s="8"/>
      <c r="D140" s="9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>
      <c r="A141" s="8"/>
      <c r="B141" s="8"/>
      <c r="C141" s="8"/>
      <c r="D141" s="9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7">
      <c r="A142" s="8"/>
      <c r="B142" s="8"/>
      <c r="C142" s="8"/>
      <c r="D142" s="9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1:17">
      <c r="A143" s="8"/>
      <c r="B143" s="8"/>
      <c r="C143" s="8"/>
      <c r="D143" s="9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1:17">
      <c r="A144" s="8"/>
      <c r="B144" s="8"/>
      <c r="C144" s="8"/>
      <c r="D144" s="9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1:17">
      <c r="A145" s="8"/>
      <c r="B145" s="8"/>
      <c r="C145" s="8"/>
      <c r="D145" s="9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1:17">
      <c r="A146" s="8"/>
      <c r="B146" s="8"/>
      <c r="C146" s="8"/>
      <c r="D146" s="9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1:17">
      <c r="A147" s="8"/>
      <c r="B147" s="8"/>
      <c r="C147" s="8"/>
      <c r="D147" s="9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1:17">
      <c r="A148" s="8"/>
      <c r="B148" s="8"/>
      <c r="C148" s="8"/>
      <c r="D148" s="9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1:17">
      <c r="A149" s="8"/>
      <c r="B149" s="8"/>
      <c r="C149" s="8"/>
      <c r="D149" s="9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1:17">
      <c r="A150" s="8"/>
      <c r="B150" s="8"/>
      <c r="C150" s="8"/>
      <c r="D150" s="9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1:17">
      <c r="A151" s="8"/>
      <c r="B151" s="8"/>
      <c r="C151" s="8"/>
      <c r="D151" s="9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1:17">
      <c r="A152" s="8"/>
      <c r="B152" s="8"/>
      <c r="C152" s="8"/>
      <c r="D152" s="9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1:17">
      <c r="A153" s="8"/>
      <c r="B153" s="8"/>
      <c r="C153" s="8"/>
      <c r="D153" s="9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1:17">
      <c r="A154" s="8"/>
      <c r="B154" s="8"/>
      <c r="C154" s="8"/>
      <c r="D154" s="9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1:17">
      <c r="A155" s="8"/>
      <c r="B155" s="8"/>
      <c r="C155" s="8"/>
      <c r="D155" s="9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1:17">
      <c r="A156" s="8"/>
      <c r="B156" s="8"/>
      <c r="C156" s="8"/>
      <c r="D156" s="9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1:17">
      <c r="A157" s="8"/>
      <c r="B157" s="8"/>
      <c r="C157" s="8"/>
      <c r="D157" s="9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1:17">
      <c r="A158" s="8"/>
      <c r="B158" s="8"/>
      <c r="C158" s="8"/>
      <c r="D158" s="9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1:17">
      <c r="A159" s="8"/>
      <c r="B159" s="8"/>
      <c r="C159" s="8"/>
      <c r="D159" s="9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1:17">
      <c r="A160" s="8"/>
      <c r="B160" s="8"/>
      <c r="C160" s="8"/>
      <c r="D160" s="9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1:17">
      <c r="A161" s="8"/>
      <c r="B161" s="8"/>
      <c r="C161" s="8"/>
      <c r="D161" s="9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1:17">
      <c r="A162" s="8"/>
      <c r="B162" s="8"/>
      <c r="C162" s="8"/>
      <c r="D162" s="9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1:17">
      <c r="A163" s="8"/>
      <c r="B163" s="8"/>
      <c r="C163" s="8"/>
      <c r="D163" s="9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1:17">
      <c r="A164" s="8"/>
      <c r="B164" s="8"/>
      <c r="C164" s="8"/>
      <c r="D164" s="9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1:17">
      <c r="A165" s="8"/>
      <c r="B165" s="8"/>
      <c r="C165" s="8"/>
      <c r="D165" s="9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1:17">
      <c r="A166" s="8"/>
      <c r="B166" s="8"/>
      <c r="C166" s="8"/>
      <c r="D166" s="9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1:17">
      <c r="A167" s="8"/>
      <c r="B167" s="8"/>
      <c r="C167" s="8"/>
      <c r="D167" s="9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1:17">
      <c r="A168" s="8"/>
      <c r="B168" s="8"/>
      <c r="C168" s="8"/>
      <c r="D168" s="9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1:17">
      <c r="A169" s="8"/>
      <c r="B169" s="8"/>
      <c r="C169" s="8"/>
      <c r="D169" s="9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1:17">
      <c r="A170" s="8"/>
      <c r="B170" s="8"/>
      <c r="C170" s="8"/>
      <c r="D170" s="9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1:17">
      <c r="A171" s="8"/>
      <c r="B171" s="8"/>
      <c r="C171" s="8"/>
      <c r="D171" s="9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1:17">
      <c r="A172" s="8"/>
      <c r="B172" s="8"/>
      <c r="C172" s="8"/>
      <c r="D172" s="9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1:17">
      <c r="A173" s="8"/>
      <c r="B173" s="8"/>
      <c r="C173" s="8"/>
      <c r="D173" s="9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1:17">
      <c r="A174" s="8"/>
      <c r="B174" s="8"/>
      <c r="C174" s="8"/>
      <c r="D174" s="9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1:17">
      <c r="A175" s="8"/>
      <c r="B175" s="8"/>
      <c r="C175" s="8"/>
      <c r="D175" s="9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1:17">
      <c r="A176" s="8"/>
      <c r="B176" s="8"/>
      <c r="C176" s="8"/>
      <c r="D176" s="9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1:17">
      <c r="A177" s="8"/>
      <c r="B177" s="8"/>
      <c r="C177" s="8"/>
      <c r="D177" s="9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1:17">
      <c r="A178" s="8"/>
      <c r="B178" s="8"/>
      <c r="C178" s="8"/>
      <c r="D178" s="9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1:17">
      <c r="A179" s="8"/>
      <c r="B179" s="8"/>
      <c r="C179" s="8"/>
      <c r="D179" s="9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1:17">
      <c r="A180" s="8"/>
      <c r="B180" s="8"/>
      <c r="C180" s="8"/>
      <c r="D180" s="9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1:17">
      <c r="A181" s="8"/>
      <c r="B181" s="8"/>
      <c r="C181" s="8"/>
      <c r="D181" s="9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1:17">
      <c r="A182" s="8"/>
      <c r="B182" s="8"/>
      <c r="C182" s="8"/>
      <c r="D182" s="9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1:17">
      <c r="A183" s="8"/>
      <c r="B183" s="8"/>
      <c r="C183" s="8"/>
      <c r="D183" s="9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1:17">
      <c r="A184" s="8"/>
      <c r="B184" s="8"/>
      <c r="C184" s="8"/>
      <c r="D184" s="9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1:17">
      <c r="A185" s="8"/>
      <c r="B185" s="8"/>
      <c r="C185" s="8"/>
      <c r="D185" s="9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1:17">
      <c r="A186" s="8"/>
      <c r="B186" s="8"/>
      <c r="C186" s="8"/>
      <c r="D186" s="9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1:17">
      <c r="A187" s="8"/>
      <c r="B187" s="8"/>
      <c r="C187" s="8"/>
      <c r="D187" s="9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1:17">
      <c r="A188" s="8"/>
      <c r="B188" s="8"/>
      <c r="C188" s="8"/>
      <c r="D188" s="9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1:17">
      <c r="A189" s="8"/>
      <c r="B189" s="8"/>
      <c r="C189" s="8"/>
      <c r="D189" s="9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1:17">
      <c r="A190" s="8"/>
      <c r="B190" s="8"/>
      <c r="C190" s="8"/>
      <c r="D190" s="9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1:17">
      <c r="A191" s="8"/>
      <c r="B191" s="8"/>
      <c r="C191" s="8"/>
      <c r="D191" s="9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spans="1:17">
      <c r="A192" s="8"/>
      <c r="B192" s="8"/>
      <c r="C192" s="8"/>
      <c r="D192" s="9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spans="1:17">
      <c r="A193" s="8"/>
      <c r="B193" s="8"/>
      <c r="C193" s="8"/>
      <c r="D193" s="9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1:17">
      <c r="A194" s="8"/>
      <c r="B194" s="8"/>
      <c r="C194" s="8"/>
      <c r="D194" s="9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1:17">
      <c r="A195" s="8"/>
      <c r="B195" s="8"/>
      <c r="C195" s="8"/>
      <c r="D195" s="9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1:17">
      <c r="A196" s="8"/>
      <c r="B196" s="8"/>
      <c r="C196" s="8"/>
      <c r="D196" s="9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1:17">
      <c r="A197" s="8"/>
      <c r="B197" s="8"/>
      <c r="C197" s="8"/>
      <c r="D197" s="9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1:17">
      <c r="A198" s="8"/>
      <c r="B198" s="8"/>
      <c r="C198" s="8"/>
      <c r="D198" s="9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</row>
    <row r="199" spans="1:17">
      <c r="A199" s="8"/>
      <c r="B199" s="8"/>
      <c r="C199" s="8"/>
      <c r="D199" s="9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spans="1:17">
      <c r="A200" s="8"/>
      <c r="B200" s="8"/>
      <c r="C200" s="8"/>
      <c r="D200" s="9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</row>
    <row r="201" spans="1:17">
      <c r="A201" s="8"/>
      <c r="B201" s="8"/>
      <c r="C201" s="8"/>
      <c r="D201" s="9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</row>
    <row r="202" spans="1:17">
      <c r="A202" s="8"/>
      <c r="B202" s="8"/>
      <c r="C202" s="8"/>
      <c r="D202" s="9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</row>
    <row r="203" spans="1:17">
      <c r="A203" s="8"/>
      <c r="B203" s="8"/>
      <c r="C203" s="8"/>
      <c r="D203" s="9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</row>
    <row r="204" spans="1:17">
      <c r="A204" s="8"/>
      <c r="B204" s="8"/>
      <c r="C204" s="8"/>
      <c r="D204" s="9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spans="1:17">
      <c r="A205" s="8"/>
      <c r="B205" s="8"/>
      <c r="C205" s="8"/>
      <c r="D205" s="9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1:17">
      <c r="A206" s="8"/>
      <c r="B206" s="8"/>
      <c r="C206" s="8"/>
      <c r="D206" s="9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spans="1:17">
      <c r="A207" s="8"/>
      <c r="B207" s="8"/>
      <c r="C207" s="8"/>
      <c r="D207" s="9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1:17">
      <c r="A208" s="8"/>
      <c r="B208" s="8"/>
      <c r="C208" s="8"/>
      <c r="D208" s="9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</row>
    <row r="209" spans="1:17">
      <c r="A209" s="8"/>
      <c r="B209" s="8"/>
      <c r="C209" s="8"/>
      <c r="D209" s="9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1:17">
      <c r="A210" s="8"/>
      <c r="B210" s="8"/>
      <c r="C210" s="8"/>
      <c r="D210" s="9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1:17">
      <c r="A211" s="8"/>
      <c r="B211" s="8"/>
      <c r="C211" s="8"/>
      <c r="D211" s="9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1:17">
      <c r="A212" s="8"/>
      <c r="B212" s="8"/>
      <c r="C212" s="8"/>
      <c r="D212" s="9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1:17">
      <c r="A213" s="8"/>
      <c r="B213" s="8"/>
      <c r="C213" s="8"/>
      <c r="D213" s="9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1:17">
      <c r="A214" s="8"/>
      <c r="B214" s="8"/>
      <c r="C214" s="8"/>
      <c r="D214" s="9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1:17">
      <c r="A215" s="8"/>
      <c r="B215" s="8"/>
      <c r="C215" s="8"/>
      <c r="D215" s="9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1:17">
      <c r="A216" s="8"/>
      <c r="B216" s="8"/>
      <c r="C216" s="8"/>
      <c r="D216" s="9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1:17">
      <c r="A217" s="8"/>
      <c r="B217" s="8"/>
      <c r="C217" s="8"/>
      <c r="D217" s="9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spans="1:17">
      <c r="A218" s="8"/>
      <c r="B218" s="8"/>
      <c r="C218" s="8"/>
      <c r="D218" s="9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1:17">
      <c r="A219" s="8"/>
      <c r="B219" s="8"/>
      <c r="C219" s="8"/>
      <c r="D219" s="9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spans="1:17">
      <c r="A220" s="8"/>
      <c r="B220" s="8"/>
      <c r="C220" s="8"/>
      <c r="D220" s="9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spans="1:17">
      <c r="A221" s="8"/>
      <c r="B221" s="8"/>
      <c r="C221" s="8"/>
      <c r="D221" s="9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1:17">
      <c r="A222" s="8"/>
      <c r="B222" s="8"/>
      <c r="C222" s="8"/>
      <c r="D222" s="9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1:17">
      <c r="A223" s="8"/>
      <c r="B223" s="8"/>
      <c r="C223" s="8"/>
      <c r="D223" s="9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1:17">
      <c r="A224" s="8"/>
      <c r="B224" s="8"/>
      <c r="C224" s="8"/>
      <c r="D224" s="9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spans="1:17">
      <c r="A225" s="8"/>
      <c r="B225" s="8"/>
      <c r="C225" s="8"/>
      <c r="D225" s="9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spans="1:17">
      <c r="A226" s="8"/>
      <c r="B226" s="8"/>
      <c r="C226" s="8"/>
      <c r="D226" s="9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</row>
    <row r="227" spans="1:17">
      <c r="A227" s="8"/>
      <c r="B227" s="8"/>
      <c r="C227" s="8"/>
      <c r="D227" s="9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</row>
    <row r="228" spans="1:17">
      <c r="A228" s="8"/>
      <c r="B228" s="8"/>
      <c r="C228" s="8"/>
      <c r="D228" s="9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1:17">
      <c r="A229" s="8"/>
      <c r="B229" s="8"/>
      <c r="C229" s="8"/>
      <c r="D229" s="9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0" spans="1:17">
      <c r="A230" s="8"/>
      <c r="B230" s="8"/>
      <c r="C230" s="8"/>
      <c r="D230" s="9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</row>
    <row r="231" spans="1:17">
      <c r="A231" s="8"/>
      <c r="B231" s="8"/>
      <c r="C231" s="8"/>
      <c r="D231" s="9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</row>
    <row r="232" spans="1:17">
      <c r="A232" s="8"/>
      <c r="B232" s="8"/>
      <c r="C232" s="8"/>
      <c r="D232" s="9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</row>
    <row r="233" spans="1:17">
      <c r="A233" s="8"/>
      <c r="B233" s="8"/>
      <c r="C233" s="8"/>
      <c r="D233" s="9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spans="1:17">
      <c r="A234" s="8"/>
      <c r="B234" s="8"/>
      <c r="C234" s="8"/>
      <c r="D234" s="9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</row>
    <row r="235" spans="1:17">
      <c r="A235" s="8"/>
      <c r="B235" s="8"/>
      <c r="C235" s="8"/>
      <c r="D235" s="9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</row>
    <row r="236" spans="1:17">
      <c r="A236" s="8"/>
      <c r="B236" s="8"/>
      <c r="C236" s="8"/>
      <c r="D236" s="9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</row>
    <row r="237" spans="1:17">
      <c r="A237" s="8"/>
      <c r="B237" s="8"/>
      <c r="C237" s="8"/>
      <c r="D237" s="9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</row>
    <row r="238" spans="1:17">
      <c r="A238" s="8"/>
      <c r="B238" s="8"/>
      <c r="C238" s="8"/>
      <c r="D238" s="9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</row>
    <row r="239" spans="1:17">
      <c r="A239" s="8"/>
      <c r="B239" s="8"/>
      <c r="C239" s="8"/>
      <c r="D239" s="9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</row>
    <row r="240" spans="1:17">
      <c r="A240" s="8"/>
      <c r="B240" s="8"/>
      <c r="C240" s="8"/>
      <c r="D240" s="9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</row>
    <row r="241" spans="1:17">
      <c r="A241" s="8"/>
      <c r="B241" s="8"/>
      <c r="C241" s="8"/>
      <c r="D241" s="9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</row>
    <row r="242" spans="1:17">
      <c r="A242" s="8"/>
      <c r="B242" s="8"/>
      <c r="C242" s="8"/>
      <c r="D242" s="9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</row>
    <row r="243" spans="1:17">
      <c r="A243" s="8"/>
      <c r="B243" s="8"/>
      <c r="C243" s="8"/>
      <c r="D243" s="9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</row>
    <row r="244" spans="1:17">
      <c r="A244" s="8"/>
      <c r="B244" s="8"/>
      <c r="C244" s="8"/>
      <c r="D244" s="9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</row>
    <row r="245" spans="1:17">
      <c r="A245" s="8"/>
      <c r="B245" s="8"/>
      <c r="C245" s="8"/>
      <c r="D245" s="9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</row>
    <row r="246" spans="1:17">
      <c r="A246" s="8"/>
      <c r="B246" s="8"/>
      <c r="C246" s="8"/>
      <c r="D246" s="9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</row>
    <row r="247" spans="1:17">
      <c r="A247" s="8"/>
      <c r="B247" s="8"/>
      <c r="C247" s="8"/>
      <c r="D247" s="9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  <row r="248" spans="1:17">
      <c r="A248" s="8"/>
      <c r="B248" s="8"/>
      <c r="C248" s="8"/>
      <c r="D248" s="9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</row>
    <row r="249" spans="1:17">
      <c r="A249" s="8"/>
      <c r="B249" s="8"/>
      <c r="C249" s="8"/>
      <c r="D249" s="9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</row>
    <row r="250" spans="1:17">
      <c r="A250" s="8"/>
      <c r="B250" s="8"/>
      <c r="C250" s="8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</row>
    <row r="251" spans="1:17">
      <c r="A251" s="8"/>
      <c r="B251" s="8"/>
      <c r="C251" s="8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</row>
    <row r="252" spans="1:17">
      <c r="A252" s="8"/>
      <c r="B252" s="8"/>
      <c r="C252" s="8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</row>
    <row r="253" spans="1:17">
      <c r="A253" s="8"/>
      <c r="B253" s="8"/>
      <c r="C253" s="8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</row>
    <row r="254" spans="1:17">
      <c r="A254" s="8"/>
      <c r="B254" s="8"/>
      <c r="C254" s="8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</row>
    <row r="255" spans="1:17">
      <c r="A255" s="8"/>
      <c r="B255" s="8"/>
      <c r="C255" s="8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</row>
    <row r="256" spans="1:17">
      <c r="A256" s="8"/>
      <c r="B256" s="8"/>
      <c r="C256" s="8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</row>
    <row r="257" spans="1:17">
      <c r="A257" s="8"/>
      <c r="B257" s="8"/>
      <c r="C257" s="8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</row>
    <row r="258" spans="1:17">
      <c r="A258" s="8"/>
      <c r="B258" s="8"/>
      <c r="C258" s="8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</row>
    <row r="259" spans="1:17">
      <c r="A259" s="8"/>
      <c r="B259" s="8"/>
      <c r="C259" s="8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</row>
    <row r="260" spans="1:17">
      <c r="A260" s="8"/>
      <c r="B260" s="8"/>
      <c r="C260" s="8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</row>
    <row r="261" spans="1:17">
      <c r="A261" s="8"/>
      <c r="B261" s="8"/>
      <c r="C261" s="8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</row>
    <row r="262" spans="1:17">
      <c r="A262" s="8"/>
      <c r="B262" s="8"/>
      <c r="C262" s="8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</row>
    <row r="263" spans="1:17">
      <c r="A263" s="8"/>
      <c r="B263" s="8"/>
      <c r="C263" s="8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</row>
    <row r="264" spans="1:17">
      <c r="A264" s="8"/>
      <c r="B264" s="8"/>
      <c r="C264" s="8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</row>
    <row r="265" spans="1:17">
      <c r="A265" s="8"/>
      <c r="B265" s="8"/>
      <c r="C265" s="8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</row>
    <row r="266" spans="1:17">
      <c r="A266" s="8"/>
      <c r="B266" s="8"/>
      <c r="C266" s="8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</row>
    <row r="267" spans="1:17">
      <c r="A267" s="8"/>
      <c r="B267" s="8"/>
      <c r="C267" s="8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</row>
    <row r="268" spans="1:17">
      <c r="A268" s="8"/>
      <c r="B268" s="8"/>
      <c r="C268" s="8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</row>
    <row r="269" spans="1:17">
      <c r="A269" s="8"/>
      <c r="B269" s="8"/>
      <c r="C269" s="8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</row>
    <row r="270" spans="1:17">
      <c r="A270" s="8"/>
      <c r="B270" s="8"/>
      <c r="C270" s="8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</row>
    <row r="271" spans="1:17">
      <c r="A271" s="8"/>
      <c r="B271" s="8"/>
      <c r="C271" s="8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</row>
    <row r="272" spans="1:17">
      <c r="A272" s="8"/>
      <c r="B272" s="8"/>
      <c r="C272" s="8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</row>
    <row r="273" spans="1:17">
      <c r="A273" s="8"/>
      <c r="B273" s="8"/>
      <c r="C273" s="8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</row>
    <row r="274" spans="1:17">
      <c r="A274" s="8"/>
      <c r="B274" s="8"/>
      <c r="C274" s="8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</row>
    <row r="275" spans="1:17">
      <c r="A275" s="8"/>
      <c r="B275" s="8"/>
      <c r="C275" s="8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</row>
    <row r="276" spans="1:17">
      <c r="A276" s="8"/>
      <c r="B276" s="8"/>
      <c r="C276" s="8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</row>
    <row r="277" spans="1:17">
      <c r="A277" s="8"/>
      <c r="B277" s="8"/>
      <c r="C277" s="8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</row>
    <row r="278" spans="1:17">
      <c r="A278" s="8"/>
      <c r="B278" s="8"/>
      <c r="C278" s="8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</row>
    <row r="279" spans="1:17">
      <c r="A279" s="8"/>
      <c r="B279" s="8"/>
      <c r="C279" s="8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</row>
    <row r="280" spans="1:17">
      <c r="A280" s="8"/>
      <c r="B280" s="8"/>
      <c r="C280" s="8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</row>
    <row r="281" spans="1:17">
      <c r="A281" s="8"/>
      <c r="B281" s="8"/>
      <c r="C281" s="8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</row>
    <row r="282" spans="1:17">
      <c r="A282" s="8"/>
      <c r="B282" s="8"/>
      <c r="C282" s="8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</row>
    <row r="283" spans="1:17">
      <c r="A283" s="8"/>
      <c r="B283" s="8"/>
      <c r="C283" s="8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</row>
    <row r="284" spans="1:17">
      <c r="A284" s="8"/>
      <c r="B284" s="8"/>
      <c r="C284" s="8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</row>
    <row r="285" spans="1:17">
      <c r="A285" s="8"/>
      <c r="B285" s="8"/>
      <c r="C285" s="8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</row>
    <row r="286" spans="1:17">
      <c r="A286" s="8"/>
      <c r="B286" s="8"/>
      <c r="C286" s="8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</row>
    <row r="287" spans="1:17">
      <c r="A287" s="8"/>
      <c r="B287" s="8"/>
      <c r="C287" s="8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</row>
    <row r="288" spans="1:17">
      <c r="A288" s="8"/>
      <c r="B288" s="8"/>
      <c r="C288" s="8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</row>
    <row r="289" spans="1:17">
      <c r="A289" s="8"/>
      <c r="B289" s="8"/>
      <c r="C289" s="8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</row>
    <row r="290" spans="1:17">
      <c r="A290" s="8"/>
      <c r="B290" s="8"/>
      <c r="C290" s="8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</row>
    <row r="291" spans="1:17">
      <c r="A291" s="8"/>
      <c r="B291" s="8"/>
      <c r="C291" s="8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</row>
    <row r="292" spans="1:17">
      <c r="A292" s="8"/>
      <c r="B292" s="8"/>
      <c r="C292" s="8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</row>
    <row r="293" spans="1:17">
      <c r="A293" s="8"/>
      <c r="B293" s="8"/>
      <c r="C293" s="8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</row>
    <row r="294" spans="1:17">
      <c r="A294" s="8"/>
      <c r="B294" s="8"/>
      <c r="C294" s="8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</row>
    <row r="295" spans="1:17">
      <c r="A295" s="8"/>
      <c r="B295" s="8"/>
      <c r="C295" s="8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</row>
    <row r="296" spans="1:17">
      <c r="A296" s="8"/>
      <c r="B296" s="8"/>
      <c r="C296" s="8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</row>
    <row r="297" spans="1:17">
      <c r="A297" s="8"/>
      <c r="B297" s="8"/>
      <c r="C297" s="8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</row>
    <row r="298" spans="1:17">
      <c r="A298" s="8"/>
      <c r="B298" s="8"/>
      <c r="C298" s="8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</row>
    <row r="299" spans="1:17">
      <c r="A299" s="8"/>
      <c r="B299" s="8"/>
      <c r="C299" s="8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</row>
    <row r="300" spans="1:17">
      <c r="A300" s="8"/>
      <c r="B300" s="8"/>
      <c r="C300" s="8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</row>
    <row r="301" spans="1:17">
      <c r="A301" s="8"/>
      <c r="B301" s="8"/>
      <c r="C301" s="8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</row>
    <row r="302" spans="1:17">
      <c r="A302" s="8"/>
      <c r="B302" s="8"/>
      <c r="C302" s="8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</row>
    <row r="303" spans="1:17">
      <c r="A303" s="8"/>
      <c r="B303" s="8"/>
      <c r="C303" s="8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</row>
    <row r="304" spans="1:17">
      <c r="A304" s="8"/>
      <c r="B304" s="8"/>
      <c r="C304" s="8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</row>
    <row r="305" spans="1:17">
      <c r="A305" s="8"/>
      <c r="B305" s="8"/>
      <c r="C305" s="8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</row>
    <row r="306" spans="1:17">
      <c r="A306" s="8"/>
      <c r="B306" s="8"/>
      <c r="C306" s="8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</row>
    <row r="307" spans="1:17">
      <c r="A307" s="8"/>
      <c r="B307" s="8"/>
      <c r="C307" s="8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</row>
    <row r="308" spans="1:17">
      <c r="A308" s="8"/>
      <c r="B308" s="8"/>
      <c r="C308" s="8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</row>
    <row r="309" spans="1:17">
      <c r="A309" s="8"/>
      <c r="B309" s="8"/>
      <c r="C309" s="8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</row>
    <row r="310" spans="1:17">
      <c r="A310" s="8"/>
      <c r="B310" s="8"/>
      <c r="C310" s="8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</row>
    <row r="311" spans="1:17">
      <c r="A311" s="8"/>
      <c r="B311" s="8"/>
      <c r="C311" s="8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</row>
    <row r="312" spans="1:17">
      <c r="A312" s="8"/>
      <c r="B312" s="8"/>
      <c r="C312" s="8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</row>
    <row r="313" spans="1:17">
      <c r="A313" s="8"/>
      <c r="B313" s="8"/>
      <c r="C313" s="8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</row>
    <row r="314" spans="1:17">
      <c r="A314" s="8"/>
      <c r="B314" s="8"/>
      <c r="C314" s="8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</row>
    <row r="315" spans="1:17">
      <c r="A315" s="8"/>
      <c r="B315" s="8"/>
      <c r="C315" s="8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</row>
    <row r="316" spans="1:17">
      <c r="A316" s="8"/>
      <c r="B316" s="8"/>
      <c r="C316" s="8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</row>
    <row r="317" spans="1:17">
      <c r="A317" s="8"/>
      <c r="B317" s="8"/>
      <c r="C317" s="8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</row>
    <row r="318" spans="1:17">
      <c r="A318" s="8"/>
      <c r="B318" s="8"/>
      <c r="C318" s="8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</row>
    <row r="319" spans="1:17">
      <c r="A319" s="8"/>
      <c r="B319" s="8"/>
      <c r="C319" s="8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</row>
    <row r="320" spans="1:17">
      <c r="A320" s="8"/>
      <c r="B320" s="8"/>
      <c r="C320" s="8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</row>
    <row r="321" spans="1:17">
      <c r="A321" s="8"/>
      <c r="B321" s="8"/>
      <c r="C321" s="8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</row>
    <row r="322" spans="1:17">
      <c r="A322" s="8"/>
      <c r="B322" s="8"/>
      <c r="C322" s="8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</row>
    <row r="323" spans="1:17">
      <c r="A323" s="8"/>
      <c r="B323" s="8"/>
      <c r="C323" s="8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</row>
    <row r="324" spans="1:17">
      <c r="A324" s="8"/>
      <c r="B324" s="8"/>
      <c r="C324" s="8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</row>
    <row r="325" spans="1:17">
      <c r="A325" s="8"/>
      <c r="B325" s="8"/>
      <c r="C325" s="8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</row>
    <row r="326" spans="1:17">
      <c r="A326" s="8"/>
      <c r="B326" s="8"/>
      <c r="C326" s="8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</row>
    <row r="327" spans="1:17">
      <c r="A327" s="8"/>
      <c r="B327" s="8"/>
      <c r="C327" s="8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</row>
    <row r="328" spans="1:17">
      <c r="A328" s="8"/>
      <c r="B328" s="8"/>
      <c r="C328" s="8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</row>
    <row r="329" spans="1:17">
      <c r="A329" s="8"/>
      <c r="B329" s="8"/>
      <c r="C329" s="8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</row>
    <row r="330" spans="1:17">
      <c r="A330" s="8"/>
      <c r="B330" s="8"/>
      <c r="C330" s="8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</row>
    <row r="331" spans="1:17">
      <c r="A331" s="8"/>
      <c r="B331" s="8"/>
      <c r="C331" s="8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</row>
    <row r="332" spans="1:17">
      <c r="A332" s="8"/>
      <c r="B332" s="8"/>
      <c r="C332" s="8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</row>
    <row r="333" spans="1:17">
      <c r="A333" s="8"/>
      <c r="B333" s="8"/>
      <c r="C333" s="8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</row>
    <row r="334" spans="1:17">
      <c r="A334" s="8"/>
      <c r="B334" s="8"/>
      <c r="C334" s="8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</row>
    <row r="335" spans="1:17">
      <c r="A335" s="8"/>
      <c r="B335" s="8"/>
      <c r="C335" s="8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</row>
    <row r="336" spans="1:17">
      <c r="A336" s="8"/>
      <c r="B336" s="8"/>
      <c r="C336" s="8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</row>
    <row r="337" spans="1:17">
      <c r="A337" s="8"/>
      <c r="B337" s="8"/>
      <c r="C337" s="8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</row>
    <row r="338" spans="1:17">
      <c r="A338" s="8"/>
      <c r="B338" s="8"/>
      <c r="C338" s="8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</row>
    <row r="339" spans="1:17">
      <c r="A339" s="8"/>
      <c r="B339" s="8"/>
      <c r="C339" s="8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</row>
    <row r="340" spans="1:17">
      <c r="A340" s="8"/>
      <c r="B340" s="8"/>
      <c r="C340" s="8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</row>
    <row r="341" spans="1:17">
      <c r="A341" s="8"/>
      <c r="B341" s="8"/>
      <c r="C341" s="8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</row>
    <row r="342" spans="1:17">
      <c r="A342" s="8"/>
      <c r="B342" s="8"/>
      <c r="C342" s="8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</row>
    <row r="343" spans="1:17">
      <c r="A343" s="8"/>
      <c r="B343" s="8"/>
      <c r="C343" s="8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</row>
    <row r="344" spans="1:17">
      <c r="A344" s="8"/>
      <c r="B344" s="8"/>
      <c r="C344" s="8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</row>
    <row r="345" spans="1:17">
      <c r="A345" s="8"/>
      <c r="B345" s="8"/>
      <c r="C345" s="8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</row>
    <row r="346" spans="1:17">
      <c r="A346" s="8"/>
      <c r="B346" s="8"/>
      <c r="C346" s="8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</row>
    <row r="347" spans="1:17">
      <c r="A347" s="8"/>
      <c r="B347" s="8"/>
      <c r="C347" s="8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</row>
    <row r="348" spans="1:17">
      <c r="A348" s="8"/>
      <c r="B348" s="8"/>
      <c r="C348" s="8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</row>
    <row r="349" spans="1:17">
      <c r="A349" s="8"/>
      <c r="B349" s="8"/>
      <c r="C349" s="8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</row>
    <row r="350" spans="1:17">
      <c r="A350" s="8"/>
      <c r="B350" s="8"/>
      <c r="C350" s="8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</row>
    <row r="351" spans="1:17">
      <c r="A351" s="8"/>
      <c r="B351" s="8"/>
      <c r="C351" s="8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</row>
    <row r="352" spans="1:17">
      <c r="A352" s="8"/>
      <c r="B352" s="8"/>
      <c r="C352" s="8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</row>
    <row r="353" spans="1:17">
      <c r="A353" s="8"/>
      <c r="B353" s="8"/>
      <c r="C353" s="8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</row>
    <row r="354" spans="1:17">
      <c r="A354" s="8"/>
      <c r="B354" s="8"/>
      <c r="C354" s="8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</row>
    <row r="355" spans="1:17">
      <c r="A355" s="8"/>
      <c r="B355" s="8"/>
      <c r="C355" s="8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</row>
    <row r="356" spans="1:17">
      <c r="A356" s="8"/>
      <c r="B356" s="8"/>
      <c r="C356" s="8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</row>
    <row r="357" spans="1:17">
      <c r="A357" s="8"/>
      <c r="B357" s="8"/>
      <c r="C357" s="8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</row>
    <row r="358" spans="1:17">
      <c r="A358" s="8"/>
      <c r="B358" s="8"/>
      <c r="C358" s="8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</row>
    <row r="359" spans="1:17">
      <c r="A359" s="8"/>
      <c r="B359" s="8"/>
      <c r="C359" s="8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</row>
    <row r="360" spans="1:17">
      <c r="A360" s="8"/>
      <c r="B360" s="8"/>
      <c r="C360" s="8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</row>
    <row r="361" spans="1:17">
      <c r="A361" s="8"/>
      <c r="B361" s="8"/>
      <c r="C361" s="8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</row>
    <row r="362" spans="1:17">
      <c r="A362" s="8"/>
      <c r="B362" s="8"/>
      <c r="C362" s="8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</row>
    <row r="363" spans="1:17">
      <c r="A363" s="8"/>
      <c r="B363" s="8"/>
      <c r="C363" s="8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</row>
    <row r="364" spans="1:17">
      <c r="A364" s="8"/>
      <c r="B364" s="8"/>
      <c r="C364" s="8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</row>
    <row r="365" spans="1:17">
      <c r="A365" s="8"/>
      <c r="B365" s="8"/>
      <c r="C365" s="8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</row>
    <row r="366" spans="1:17">
      <c r="A366" s="8"/>
      <c r="B366" s="8"/>
      <c r="C366" s="8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</row>
    <row r="367" spans="1:17">
      <c r="A367" s="8"/>
      <c r="B367" s="8"/>
      <c r="C367" s="8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</row>
    <row r="368" spans="1:17">
      <c r="A368" s="8"/>
      <c r="B368" s="8"/>
      <c r="C368" s="8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</row>
    <row r="369" spans="1:17">
      <c r="A369" s="8"/>
      <c r="B369" s="8"/>
      <c r="C369" s="8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</row>
    <row r="370" spans="1:17">
      <c r="A370" s="8"/>
      <c r="B370" s="8"/>
      <c r="C370" s="8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</row>
    <row r="371" spans="1:17">
      <c r="A371" s="8"/>
      <c r="B371" s="8"/>
      <c r="C371" s="8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</row>
    <row r="372" spans="1:17">
      <c r="A372" s="8"/>
      <c r="B372" s="8"/>
      <c r="C372" s="8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</row>
    <row r="373" spans="1:17">
      <c r="A373" s="8"/>
      <c r="B373" s="8"/>
      <c r="C373" s="8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</row>
    <row r="374" spans="1:17">
      <c r="A374" s="8"/>
      <c r="B374" s="8"/>
      <c r="C374" s="8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</row>
    <row r="375" spans="1:17">
      <c r="A375" s="8"/>
      <c r="B375" s="8"/>
      <c r="C375" s="8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</row>
    <row r="376" spans="1:17">
      <c r="A376" s="8"/>
      <c r="B376" s="8"/>
      <c r="C376" s="8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</row>
    <row r="377" spans="1:17">
      <c r="A377" s="8"/>
      <c r="B377" s="8"/>
      <c r="C377" s="8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</row>
    <row r="378" spans="1:17">
      <c r="A378" s="8"/>
      <c r="B378" s="8"/>
      <c r="C378" s="8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</row>
    <row r="379" spans="1:17">
      <c r="A379" s="8"/>
      <c r="B379" s="8"/>
      <c r="C379" s="8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</row>
    <row r="380" spans="1:17">
      <c r="A380" s="8"/>
      <c r="B380" s="8"/>
      <c r="C380" s="8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</row>
    <row r="381" spans="1:17">
      <c r="A381" s="8"/>
      <c r="B381" s="8"/>
      <c r="C381" s="8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</row>
    <row r="382" spans="1:17">
      <c r="A382" s="8"/>
      <c r="B382" s="8"/>
      <c r="C382" s="8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</row>
    <row r="383" spans="1:17">
      <c r="A383" s="8"/>
      <c r="B383" s="8"/>
      <c r="C383" s="8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</row>
    <row r="384" spans="1:17">
      <c r="A384" s="8"/>
      <c r="B384" s="8"/>
      <c r="C384" s="8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</row>
    <row r="385" spans="1:17">
      <c r="A385" s="8"/>
      <c r="B385" s="8"/>
      <c r="C385" s="8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</row>
    <row r="386" spans="1:17">
      <c r="A386" s="8"/>
      <c r="B386" s="8"/>
      <c r="C386" s="8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</row>
    <row r="387" spans="1:17">
      <c r="A387" s="8"/>
      <c r="B387" s="8"/>
      <c r="C387" s="8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</row>
    <row r="388" spans="1:17">
      <c r="A388" s="8"/>
      <c r="B388" s="8"/>
      <c r="C388" s="8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</row>
    <row r="389" spans="1:17">
      <c r="A389" s="8"/>
      <c r="B389" s="8"/>
      <c r="C389" s="8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</row>
    <row r="390" spans="1:17">
      <c r="A390" s="8"/>
      <c r="B390" s="8"/>
      <c r="C390" s="8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</row>
    <row r="391" spans="1:17">
      <c r="A391" s="8"/>
      <c r="B391" s="8"/>
      <c r="C391" s="8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</row>
    <row r="392" spans="1:17">
      <c r="A392" s="8"/>
      <c r="B392" s="8"/>
      <c r="C392" s="8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</row>
    <row r="393" spans="1:17">
      <c r="A393" s="8"/>
      <c r="B393" s="8"/>
      <c r="C393" s="8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</row>
    <row r="394" spans="1:17">
      <c r="A394" s="8"/>
      <c r="B394" s="8"/>
      <c r="C394" s="8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</row>
    <row r="395" spans="1:17">
      <c r="A395" s="8"/>
      <c r="B395" s="8"/>
      <c r="C395" s="8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</row>
    <row r="396" spans="1:17">
      <c r="A396" s="8"/>
      <c r="B396" s="8"/>
      <c r="C396" s="8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</row>
    <row r="397" spans="1:17">
      <c r="A397" s="8"/>
      <c r="B397" s="8"/>
      <c r="C397" s="8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</row>
    <row r="398" spans="1:17">
      <c r="A398" s="8"/>
      <c r="B398" s="8"/>
      <c r="C398" s="8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</row>
    <row r="399" spans="1:17">
      <c r="A399" s="8"/>
      <c r="B399" s="8"/>
      <c r="C399" s="8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</row>
    <row r="400" spans="1:17">
      <c r="A400" s="8"/>
      <c r="B400" s="8"/>
      <c r="C400" s="8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</row>
    <row r="401" spans="1:17">
      <c r="A401" s="8"/>
      <c r="B401" s="8"/>
      <c r="C401" s="8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</row>
    <row r="402" spans="1:17">
      <c r="A402" s="8"/>
      <c r="B402" s="8"/>
      <c r="C402" s="8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</row>
    <row r="403" spans="1:17">
      <c r="A403" s="8"/>
      <c r="B403" s="8"/>
      <c r="C403" s="8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</row>
    <row r="404" spans="1:17">
      <c r="A404" s="8"/>
      <c r="B404" s="8"/>
      <c r="C404" s="8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</row>
    <row r="405" spans="1:17">
      <c r="A405" s="8"/>
      <c r="B405" s="8"/>
      <c r="C405" s="8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</row>
    <row r="406" spans="1:17">
      <c r="A406" s="8"/>
      <c r="B406" s="8"/>
      <c r="C406" s="8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</row>
    <row r="407" spans="1:17">
      <c r="A407" s="8"/>
      <c r="B407" s="8"/>
      <c r="C407" s="8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</row>
    <row r="408" spans="1:17">
      <c r="A408" s="8"/>
      <c r="B408" s="8"/>
      <c r="C408" s="8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</row>
    <row r="409" spans="1:17">
      <c r="A409" s="8"/>
      <c r="B409" s="8"/>
      <c r="C409" s="8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</row>
    <row r="410" spans="1:17">
      <c r="A410" s="8"/>
      <c r="B410" s="8"/>
      <c r="C410" s="8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</row>
    <row r="411" spans="1:17">
      <c r="A411" s="8"/>
      <c r="B411" s="8"/>
      <c r="C411" s="8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</row>
    <row r="412" spans="1:17">
      <c r="A412" s="8"/>
      <c r="B412" s="8"/>
      <c r="C412" s="8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</row>
    <row r="413" spans="1:17">
      <c r="A413" s="8"/>
      <c r="B413" s="8"/>
      <c r="C413" s="8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</row>
    <row r="414" spans="1:17">
      <c r="A414" s="8"/>
      <c r="B414" s="8"/>
      <c r="C414" s="8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</row>
    <row r="415" spans="1:17">
      <c r="A415" s="8"/>
      <c r="B415" s="8"/>
      <c r="C415" s="8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</row>
    <row r="416" spans="1:17">
      <c r="A416" s="8"/>
      <c r="B416" s="8"/>
      <c r="C416" s="8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</row>
    <row r="417" spans="1:17">
      <c r="A417" s="8"/>
      <c r="B417" s="8"/>
      <c r="C417" s="8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</row>
    <row r="418" spans="1:17">
      <c r="A418" s="8"/>
      <c r="B418" s="8"/>
      <c r="C418" s="8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</row>
    <row r="419" spans="1:17">
      <c r="A419" s="8"/>
      <c r="B419" s="8"/>
      <c r="C419" s="8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</row>
    <row r="420" spans="1:17">
      <c r="A420" s="8"/>
      <c r="B420" s="8"/>
      <c r="C420" s="8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</row>
    <row r="421" spans="1:17">
      <c r="A421" s="8"/>
      <c r="B421" s="8"/>
      <c r="C421" s="8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</row>
    <row r="422" spans="1:17">
      <c r="A422" s="8"/>
      <c r="B422" s="8"/>
      <c r="C422" s="8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</row>
    <row r="423" spans="1:17">
      <c r="A423" s="8"/>
      <c r="B423" s="8"/>
      <c r="C423" s="8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</row>
    <row r="424" spans="1:17">
      <c r="A424" s="8"/>
      <c r="B424" s="8"/>
      <c r="C424" s="8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</row>
    <row r="425" spans="1:17">
      <c r="A425" s="8"/>
      <c r="B425" s="8"/>
      <c r="C425" s="8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</row>
    <row r="426" spans="1:17">
      <c r="A426" s="8"/>
      <c r="B426" s="8"/>
      <c r="C426" s="8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</row>
    <row r="427" spans="1:17">
      <c r="A427" s="8"/>
      <c r="B427" s="8"/>
      <c r="C427" s="8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</row>
    <row r="428" spans="1:17">
      <c r="A428" s="8"/>
      <c r="B428" s="8"/>
      <c r="C428" s="8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</row>
    <row r="429" spans="1:17">
      <c r="A429" s="8"/>
      <c r="B429" s="8"/>
      <c r="C429" s="8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</row>
    <row r="430" spans="1:17">
      <c r="A430" s="8"/>
      <c r="B430" s="8"/>
      <c r="C430" s="8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</row>
    <row r="431" spans="1:17">
      <c r="A431" s="8"/>
      <c r="B431" s="8"/>
      <c r="C431" s="8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</row>
    <row r="432" spans="1:17">
      <c r="A432" s="8"/>
      <c r="B432" s="8"/>
      <c r="C432" s="8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</row>
    <row r="433" spans="1:17">
      <c r="A433" s="8"/>
      <c r="B433" s="8"/>
      <c r="C433" s="8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</row>
    <row r="434" spans="1:17">
      <c r="A434" s="8"/>
      <c r="B434" s="8"/>
      <c r="C434" s="8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</row>
    <row r="435" spans="1:17">
      <c r="A435" s="8"/>
      <c r="B435" s="8"/>
      <c r="C435" s="8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</row>
    <row r="436" spans="1:17">
      <c r="A436" s="8"/>
      <c r="B436" s="8"/>
      <c r="C436" s="8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</row>
    <row r="437" spans="1:17">
      <c r="A437" s="8"/>
      <c r="B437" s="8"/>
      <c r="C437" s="8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</row>
    <row r="438" spans="1:17">
      <c r="A438" s="8"/>
      <c r="B438" s="8"/>
      <c r="C438" s="8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</row>
    <row r="439" spans="1:17">
      <c r="A439" s="8"/>
      <c r="B439" s="8"/>
      <c r="C439" s="8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</row>
    <row r="440" spans="1:17">
      <c r="A440" s="8"/>
      <c r="B440" s="8"/>
      <c r="C440" s="8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</row>
    <row r="441" spans="1:17">
      <c r="A441" s="8"/>
      <c r="B441" s="8"/>
      <c r="C441" s="8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</row>
    <row r="442" spans="1:17">
      <c r="A442" s="8"/>
      <c r="B442" s="8"/>
      <c r="C442" s="8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</row>
    <row r="443" spans="1:17">
      <c r="A443" s="8"/>
      <c r="B443" s="8"/>
      <c r="C443" s="8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</row>
    <row r="444" spans="1:17">
      <c r="A444" s="8"/>
      <c r="B444" s="8"/>
      <c r="C444" s="8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</row>
    <row r="445" spans="1:17">
      <c r="A445" s="8"/>
      <c r="B445" s="8"/>
      <c r="C445" s="8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</row>
    <row r="446" spans="1:17">
      <c r="A446" s="8"/>
      <c r="B446" s="8"/>
      <c r="C446" s="8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</row>
    <row r="447" spans="1:17">
      <c r="A447" s="8"/>
      <c r="B447" s="8"/>
      <c r="C447" s="8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</row>
    <row r="448" spans="1:17">
      <c r="A448" s="8"/>
      <c r="B448" s="8"/>
      <c r="C448" s="8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</row>
    <row r="449" spans="1:17">
      <c r="A449" s="8"/>
      <c r="B449" s="8"/>
      <c r="C449" s="8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</row>
    <row r="450" spans="1:17">
      <c r="A450" s="8"/>
      <c r="B450" s="8"/>
      <c r="C450" s="8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</row>
    <row r="451" spans="1:17">
      <c r="A451" s="8"/>
      <c r="B451" s="8"/>
      <c r="C451" s="8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</row>
    <row r="452" spans="1:17">
      <c r="A452" s="8"/>
      <c r="B452" s="8"/>
      <c r="C452" s="8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</row>
    <row r="453" spans="1:17">
      <c r="A453" s="8"/>
      <c r="B453" s="8"/>
      <c r="C453" s="8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</row>
    <row r="454" spans="1:17">
      <c r="A454" s="8"/>
      <c r="B454" s="8"/>
      <c r="C454" s="8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</row>
    <row r="455" spans="1:17">
      <c r="A455" s="8"/>
      <c r="B455" s="8"/>
      <c r="C455" s="8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</row>
    <row r="456" spans="1:17">
      <c r="A456" s="8"/>
      <c r="B456" s="8"/>
      <c r="C456" s="8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</row>
    <row r="457" spans="1:17">
      <c r="A457" s="8"/>
      <c r="B457" s="8"/>
      <c r="C457" s="8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</row>
    <row r="458" spans="1:17">
      <c r="A458" s="8"/>
      <c r="B458" s="8"/>
      <c r="C458" s="8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</row>
    <row r="459" spans="1:17">
      <c r="A459" s="8"/>
      <c r="B459" s="8"/>
      <c r="C459" s="8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</row>
    <row r="460" spans="1:17">
      <c r="A460" s="8"/>
      <c r="B460" s="8"/>
      <c r="C460" s="8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</row>
    <row r="461" spans="1:17">
      <c r="A461" s="8"/>
      <c r="B461" s="8"/>
      <c r="C461" s="8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</row>
    <row r="462" spans="1:17">
      <c r="A462" s="8"/>
      <c r="B462" s="8"/>
      <c r="C462" s="8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</row>
    <row r="463" spans="1:17">
      <c r="A463" s="8"/>
      <c r="B463" s="8"/>
      <c r="C463" s="8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</row>
    <row r="464" spans="1:17">
      <c r="A464" s="8"/>
      <c r="B464" s="8"/>
      <c r="C464" s="8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</row>
    <row r="465" spans="1:17">
      <c r="A465" s="8"/>
      <c r="B465" s="8"/>
      <c r="C465" s="8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</row>
    <row r="466" spans="1:17">
      <c r="A466" s="8"/>
      <c r="B466" s="8"/>
      <c r="C466" s="8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</row>
    <row r="467" spans="1:17">
      <c r="A467" s="8"/>
      <c r="B467" s="8"/>
      <c r="C467" s="8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</row>
    <row r="468" spans="1:17">
      <c r="A468" s="8"/>
      <c r="B468" s="8"/>
      <c r="C468" s="8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</row>
    <row r="469" spans="1:17">
      <c r="A469" s="8"/>
      <c r="B469" s="8"/>
      <c r="C469" s="8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</row>
    <row r="470" spans="1:17">
      <c r="A470" s="8"/>
      <c r="B470" s="8"/>
      <c r="C470" s="8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</row>
    <row r="471" spans="1:17">
      <c r="A471" s="8"/>
      <c r="B471" s="8"/>
      <c r="C471" s="8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</row>
    <row r="472" spans="1:17">
      <c r="A472" s="8"/>
      <c r="B472" s="8"/>
      <c r="C472" s="8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</row>
    <row r="473" spans="1:17">
      <c r="A473" s="8"/>
      <c r="B473" s="8"/>
      <c r="C473" s="8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</row>
    <row r="474" spans="1:17">
      <c r="A474" s="8"/>
      <c r="B474" s="8"/>
      <c r="C474" s="8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</row>
    <row r="475" spans="1:17">
      <c r="A475" s="8"/>
      <c r="B475" s="8"/>
      <c r="C475" s="8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</row>
    <row r="476" spans="1:17">
      <c r="A476" s="8"/>
      <c r="B476" s="8"/>
      <c r="C476" s="8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</row>
    <row r="477" spans="1:17">
      <c r="A477" s="8"/>
      <c r="B477" s="8"/>
      <c r="C477" s="8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</row>
    <row r="478" spans="1:17">
      <c r="A478" s="8"/>
      <c r="B478" s="8"/>
      <c r="C478" s="8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</row>
    <row r="479" spans="1:17">
      <c r="A479" s="8"/>
      <c r="B479" s="8"/>
      <c r="C479" s="8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</row>
    <row r="480" spans="1:17">
      <c r="A480" s="8"/>
      <c r="B480" s="8"/>
      <c r="C480" s="8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</row>
    <row r="481" spans="1:17">
      <c r="A481" s="8"/>
      <c r="B481" s="8"/>
      <c r="C481" s="8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</row>
    <row r="482" spans="1:17">
      <c r="A482" s="8"/>
      <c r="B482" s="8"/>
      <c r="C482" s="8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</row>
    <row r="483" spans="1:17">
      <c r="A483" s="8"/>
      <c r="B483" s="8"/>
      <c r="C483" s="8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</row>
    <row r="484" spans="1:17">
      <c r="A484" s="8"/>
      <c r="B484" s="8"/>
      <c r="C484" s="8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</row>
    <row r="485" spans="1:17">
      <c r="A485" s="8"/>
      <c r="B485" s="8"/>
      <c r="C485" s="8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</row>
    <row r="486" spans="1:17">
      <c r="A486" s="8"/>
      <c r="B486" s="8"/>
      <c r="C486" s="8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</row>
    <row r="487" spans="1:17">
      <c r="A487" s="8"/>
      <c r="B487" s="8"/>
      <c r="C487" s="8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</row>
    <row r="488" spans="1:17">
      <c r="A488" s="8"/>
      <c r="B488" s="8"/>
      <c r="C488" s="8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</row>
    <row r="489" spans="1:17">
      <c r="A489" s="8"/>
      <c r="B489" s="8"/>
      <c r="C489" s="8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</row>
    <row r="490" spans="1:17">
      <c r="A490" s="8"/>
      <c r="B490" s="8"/>
      <c r="C490" s="8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</row>
    <row r="491" spans="1:17">
      <c r="A491" s="8"/>
      <c r="B491" s="8"/>
      <c r="C491" s="8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</row>
    <row r="492" spans="1:17">
      <c r="A492" s="8"/>
      <c r="B492" s="8"/>
      <c r="C492" s="8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</row>
    <row r="493" spans="1:17">
      <c r="A493" s="8"/>
      <c r="B493" s="8"/>
      <c r="C493" s="8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</row>
    <row r="494" spans="1:17">
      <c r="A494" s="8"/>
      <c r="B494" s="8"/>
      <c r="C494" s="8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</row>
    <row r="495" spans="1:17">
      <c r="A495" s="8"/>
      <c r="B495" s="8"/>
      <c r="C495" s="8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</row>
    <row r="496" spans="1:17">
      <c r="A496" s="8"/>
      <c r="B496" s="8"/>
      <c r="C496" s="8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</row>
    <row r="497" spans="1:17">
      <c r="A497" s="8"/>
      <c r="B497" s="8"/>
      <c r="C497" s="8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</row>
    <row r="498" spans="1:17">
      <c r="A498" s="8"/>
      <c r="B498" s="8"/>
      <c r="C498" s="8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</row>
    <row r="499" spans="1:17">
      <c r="A499" s="8"/>
      <c r="B499" s="8"/>
      <c r="C499" s="8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</row>
    <row r="500" spans="1:17">
      <c r="A500" s="8"/>
      <c r="B500" s="8"/>
      <c r="C500" s="8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</row>
    <row r="501" spans="1:17">
      <c r="A501" s="8"/>
      <c r="B501" s="8"/>
      <c r="C501" s="8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</row>
    <row r="502" spans="1:17">
      <c r="A502" s="8"/>
      <c r="B502" s="8"/>
      <c r="C502" s="8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</row>
    <row r="503" spans="1:17">
      <c r="A503" s="8"/>
      <c r="B503" s="8"/>
      <c r="C503" s="8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</row>
    <row r="504" spans="1:17">
      <c r="A504" s="8"/>
      <c r="B504" s="8"/>
      <c r="C504" s="8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</row>
    <row r="505" spans="1:17">
      <c r="A505" s="8"/>
      <c r="B505" s="8"/>
      <c r="C505" s="8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</row>
    <row r="506" spans="1:17">
      <c r="A506" s="8"/>
      <c r="B506" s="8"/>
      <c r="C506" s="8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</row>
    <row r="507" spans="1:17">
      <c r="A507" s="8"/>
      <c r="B507" s="8"/>
      <c r="C507" s="8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</row>
    <row r="508" spans="1:17">
      <c r="A508" s="8"/>
      <c r="B508" s="8"/>
      <c r="C508" s="8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</row>
    <row r="509" spans="1:17">
      <c r="A509" s="8"/>
      <c r="B509" s="8"/>
      <c r="C509" s="8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</row>
    <row r="510" spans="1:17">
      <c r="A510" s="8"/>
      <c r="B510" s="8"/>
      <c r="C510" s="8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</row>
    <row r="511" spans="1:17">
      <c r="A511" s="8"/>
      <c r="B511" s="8"/>
      <c r="C511" s="8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</row>
    <row r="512" spans="1:17">
      <c r="A512" s="8"/>
      <c r="B512" s="8"/>
      <c r="C512" s="8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</row>
    <row r="513" spans="1:17">
      <c r="A513" s="8"/>
      <c r="B513" s="8"/>
      <c r="C513" s="8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</row>
    <row r="514" spans="1:17">
      <c r="A514" s="8"/>
      <c r="B514" s="8"/>
      <c r="C514" s="8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</row>
    <row r="515" spans="1:17">
      <c r="A515" s="8"/>
      <c r="B515" s="8"/>
      <c r="C515" s="8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</row>
    <row r="516" spans="1:17">
      <c r="A516" s="8"/>
      <c r="B516" s="8"/>
      <c r="C516" s="8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</row>
    <row r="517" spans="1:17">
      <c r="A517" s="8"/>
      <c r="B517" s="8"/>
      <c r="C517" s="8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</row>
    <row r="518" spans="1:17">
      <c r="A518" s="8"/>
      <c r="B518" s="8"/>
      <c r="C518" s="8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</row>
    <row r="519" spans="1:17">
      <c r="A519" s="8"/>
      <c r="B519" s="8"/>
      <c r="C519" s="8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</row>
    <row r="520" spans="1:17">
      <c r="A520" s="8"/>
      <c r="B520" s="8"/>
      <c r="C520" s="8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</row>
    <row r="521" spans="1:17">
      <c r="A521" s="8"/>
      <c r="B521" s="8"/>
      <c r="C521" s="8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</row>
    <row r="522" spans="1:17">
      <c r="A522" s="8"/>
      <c r="B522" s="8"/>
      <c r="C522" s="8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</row>
    <row r="523" spans="1:17">
      <c r="A523" s="8"/>
      <c r="B523" s="8"/>
      <c r="C523" s="8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</row>
    <row r="524" spans="1:17">
      <c r="A524" s="8"/>
      <c r="B524" s="8"/>
      <c r="C524" s="8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</row>
    <row r="525" spans="1:17">
      <c r="A525" s="8"/>
      <c r="B525" s="8"/>
      <c r="C525" s="8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</row>
    <row r="526" spans="1:17">
      <c r="A526" s="8"/>
      <c r="B526" s="8"/>
      <c r="C526" s="8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</row>
    <row r="527" spans="1:17">
      <c r="A527" s="8"/>
      <c r="B527" s="8"/>
      <c r="C527" s="8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</row>
    <row r="528" spans="1:17">
      <c r="A528" s="8"/>
      <c r="B528" s="8"/>
      <c r="C528" s="8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</row>
    <row r="529" spans="1:17">
      <c r="A529" s="8"/>
      <c r="B529" s="8"/>
      <c r="C529" s="8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</row>
    <row r="530" spans="1:17">
      <c r="A530" s="8"/>
      <c r="B530" s="8"/>
      <c r="C530" s="8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</row>
    <row r="531" spans="1:17">
      <c r="A531" s="8"/>
      <c r="B531" s="8"/>
      <c r="C531" s="8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</row>
    <row r="532" spans="1:17">
      <c r="A532" s="8"/>
      <c r="B532" s="8"/>
      <c r="C532" s="8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</row>
    <row r="533" spans="1:17">
      <c r="A533" s="8"/>
      <c r="B533" s="8"/>
      <c r="C533" s="8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</row>
    <row r="534" spans="1:17">
      <c r="A534" s="8"/>
      <c r="B534" s="8"/>
      <c r="C534" s="8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</row>
    <row r="535" spans="1:17">
      <c r="A535" s="8"/>
      <c r="B535" s="8"/>
      <c r="C535" s="8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</row>
    <row r="536" spans="1:17">
      <c r="A536" s="8"/>
      <c r="B536" s="8"/>
      <c r="C536" s="8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</row>
    <row r="537" spans="1:17">
      <c r="A537" s="8"/>
      <c r="B537" s="8"/>
      <c r="C537" s="8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</row>
    <row r="538" spans="1:17">
      <c r="A538" s="8"/>
      <c r="B538" s="8"/>
      <c r="C538" s="8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</row>
    <row r="539" spans="1:17">
      <c r="A539" s="8"/>
      <c r="B539" s="8"/>
      <c r="C539" s="8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</row>
    <row r="540" spans="1:17">
      <c r="A540" s="8"/>
      <c r="B540" s="8"/>
      <c r="C540" s="8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</row>
    <row r="541" spans="1:17">
      <c r="A541" s="8"/>
      <c r="B541" s="8"/>
      <c r="C541" s="8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</row>
    <row r="542" spans="1:17">
      <c r="A542" s="8"/>
      <c r="B542" s="8"/>
      <c r="C542" s="8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</row>
    <row r="543" spans="1:17">
      <c r="A543" s="8"/>
      <c r="B543" s="8"/>
      <c r="C543" s="8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</row>
    <row r="544" spans="1:17">
      <c r="A544" s="8"/>
      <c r="B544" s="8"/>
      <c r="C544" s="8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</row>
    <row r="545" spans="1:17">
      <c r="A545" s="8"/>
      <c r="B545" s="8"/>
      <c r="C545" s="8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</row>
    <row r="546" spans="1:17">
      <c r="A546" s="8"/>
      <c r="B546" s="8"/>
      <c r="C546" s="8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</row>
    <row r="547" spans="1:17">
      <c r="A547" s="8"/>
      <c r="B547" s="8"/>
      <c r="C547" s="8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</row>
    <row r="548" spans="1:17">
      <c r="A548" s="8"/>
      <c r="B548" s="8"/>
      <c r="C548" s="8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</row>
    <row r="549" spans="1:17">
      <c r="A549" s="8"/>
      <c r="B549" s="8"/>
      <c r="C549" s="8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</row>
    <row r="550" spans="1:17">
      <c r="A550" s="8"/>
      <c r="B550" s="8"/>
      <c r="C550" s="8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</row>
    <row r="551" spans="1:17">
      <c r="A551" s="8"/>
      <c r="B551" s="8"/>
      <c r="C551" s="8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</row>
    <row r="552" spans="1:17">
      <c r="A552" s="8"/>
      <c r="B552" s="8"/>
      <c r="C552" s="8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</row>
    <row r="553" spans="1:17">
      <c r="A553" s="8"/>
      <c r="B553" s="8"/>
      <c r="C553" s="8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</row>
    <row r="554" spans="1:17">
      <c r="A554" s="8"/>
      <c r="B554" s="8"/>
      <c r="C554" s="8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</row>
    <row r="555" spans="1:17">
      <c r="A555" s="8"/>
      <c r="B555" s="8"/>
      <c r="C555" s="8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</row>
    <row r="556" spans="1:17">
      <c r="A556" s="8"/>
      <c r="B556" s="8"/>
      <c r="C556" s="8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</row>
    <row r="557" spans="1:17">
      <c r="A557" s="8"/>
      <c r="B557" s="8"/>
      <c r="C557" s="8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</row>
    <row r="558" spans="1:17">
      <c r="A558" s="8"/>
      <c r="B558" s="8"/>
      <c r="C558" s="8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</row>
    <row r="559" spans="1:17">
      <c r="A559" s="8"/>
      <c r="B559" s="8"/>
      <c r="C559" s="8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</row>
    <row r="560" spans="1:17">
      <c r="A560" s="8"/>
      <c r="B560" s="8"/>
      <c r="C560" s="8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</row>
    <row r="561" spans="1:17">
      <c r="A561" s="8"/>
      <c r="B561" s="8"/>
      <c r="C561" s="8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</row>
    <row r="562" spans="1:17">
      <c r="A562" s="8"/>
      <c r="B562" s="8"/>
      <c r="C562" s="8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</row>
    <row r="563" spans="1:17">
      <c r="A563" s="8"/>
      <c r="B563" s="8"/>
      <c r="C563" s="8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</row>
    <row r="564" spans="1:17">
      <c r="A564" s="8"/>
      <c r="B564" s="8"/>
      <c r="C564" s="8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</row>
    <row r="565" spans="1:17">
      <c r="A565" s="8"/>
      <c r="B565" s="8"/>
      <c r="C565" s="8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</row>
    <row r="566" spans="1:17">
      <c r="A566" s="8"/>
      <c r="B566" s="8"/>
      <c r="C566" s="8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</row>
    <row r="567" spans="1:17">
      <c r="A567" s="8"/>
      <c r="B567" s="8"/>
      <c r="C567" s="8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</row>
    <row r="568" spans="1:17">
      <c r="A568" s="8"/>
      <c r="B568" s="8"/>
      <c r="C568" s="8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</row>
    <row r="569" spans="1:17">
      <c r="A569" s="8"/>
      <c r="B569" s="8"/>
      <c r="C569" s="8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</row>
    <row r="570" spans="1:17">
      <c r="A570" s="8"/>
      <c r="B570" s="8"/>
      <c r="C570" s="8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</row>
    <row r="571" spans="1:17">
      <c r="A571" s="8"/>
      <c r="B571" s="8"/>
      <c r="C571" s="8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</row>
    <row r="572" spans="1:17">
      <c r="A572" s="8"/>
      <c r="B572" s="8"/>
      <c r="C572" s="8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</row>
    <row r="573" spans="1:17">
      <c r="A573" s="8"/>
      <c r="B573" s="8"/>
      <c r="C573" s="8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</row>
    <row r="574" spans="1:17">
      <c r="A574" s="8"/>
      <c r="B574" s="8"/>
      <c r="C574" s="8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</row>
    <row r="575" spans="1:17">
      <c r="A575" s="8"/>
      <c r="B575" s="8"/>
      <c r="C575" s="8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</row>
    <row r="576" spans="1:17">
      <c r="A576" s="8"/>
      <c r="B576" s="8"/>
      <c r="C576" s="8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</row>
    <row r="577" spans="1:17">
      <c r="A577" s="8"/>
      <c r="B577" s="8"/>
      <c r="C577" s="8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</row>
    <row r="578" spans="1:17">
      <c r="A578" s="8"/>
      <c r="B578" s="8"/>
      <c r="C578" s="8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</row>
    <row r="579" spans="1:17">
      <c r="A579" s="8"/>
      <c r="B579" s="8"/>
      <c r="C579" s="8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</row>
    <row r="580" spans="1:17">
      <c r="A580" s="8"/>
      <c r="B580" s="8"/>
      <c r="C580" s="8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</row>
    <row r="581" spans="1:17">
      <c r="A581" s="8"/>
      <c r="B581" s="8"/>
      <c r="C581" s="8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</row>
    <row r="582" spans="1:17">
      <c r="A582" s="8"/>
      <c r="B582" s="8"/>
      <c r="C582" s="8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</row>
    <row r="583" spans="1:17">
      <c r="A583" s="8"/>
      <c r="B583" s="8"/>
      <c r="C583" s="8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</row>
    <row r="584" spans="1:17">
      <c r="A584" s="8"/>
      <c r="B584" s="8"/>
      <c r="C584" s="8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</row>
    <row r="585" spans="1:17">
      <c r="A585" s="8"/>
      <c r="B585" s="8"/>
      <c r="C585" s="8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</row>
    <row r="586" spans="1:17">
      <c r="A586" s="8"/>
      <c r="B586" s="8"/>
      <c r="C586" s="8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</row>
    <row r="587" spans="1:17">
      <c r="A587" s="8"/>
      <c r="B587" s="8"/>
      <c r="C587" s="8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</row>
    <row r="588" spans="1:17">
      <c r="A588" s="8"/>
      <c r="B588" s="8"/>
      <c r="C588" s="8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</row>
    <row r="589" spans="1:17">
      <c r="A589" s="8"/>
      <c r="B589" s="8"/>
      <c r="C589" s="8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</row>
    <row r="590" spans="1:17">
      <c r="A590" s="8"/>
      <c r="B590" s="8"/>
      <c r="C590" s="8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</row>
    <row r="591" spans="1:17">
      <c r="A591" s="8"/>
      <c r="B591" s="8"/>
      <c r="C591" s="8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</row>
    <row r="592" spans="1:17">
      <c r="A592" s="8"/>
      <c r="B592" s="8"/>
      <c r="C592" s="8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</row>
    <row r="593" spans="1:17">
      <c r="A593" s="8"/>
      <c r="B593" s="8"/>
      <c r="C593" s="8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</row>
    <row r="594" spans="1:17">
      <c r="A594" s="8"/>
      <c r="B594" s="8"/>
      <c r="C594" s="8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</row>
    <row r="595" spans="1:17">
      <c r="A595" s="8"/>
      <c r="B595" s="8"/>
      <c r="C595" s="8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</row>
    <row r="596" spans="1:17">
      <c r="A596" s="8"/>
      <c r="B596" s="8"/>
      <c r="C596" s="8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</row>
    <row r="597" spans="1:17">
      <c r="A597" s="8"/>
      <c r="B597" s="8"/>
      <c r="C597" s="8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</row>
    <row r="598" spans="1:17">
      <c r="A598" s="8"/>
      <c r="B598" s="8"/>
      <c r="C598" s="8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</row>
    <row r="599" spans="1:17">
      <c r="A599" s="8"/>
      <c r="B599" s="8"/>
      <c r="C599" s="8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</row>
    <row r="600" spans="1:17">
      <c r="A600" s="8"/>
      <c r="B600" s="8"/>
      <c r="C600" s="8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</row>
    <row r="601" spans="1:17">
      <c r="A601" s="8"/>
      <c r="B601" s="8"/>
      <c r="C601" s="8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</row>
    <row r="602" spans="1:17">
      <c r="A602" s="8"/>
      <c r="B602" s="8"/>
      <c r="C602" s="8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</row>
    <row r="603" spans="1:17">
      <c r="A603" s="8"/>
      <c r="B603" s="8"/>
      <c r="C603" s="8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</row>
    <row r="604" spans="1:17">
      <c r="A604" s="8"/>
      <c r="B604" s="8"/>
      <c r="C604" s="8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</row>
    <row r="605" spans="1:17">
      <c r="A605" s="8"/>
      <c r="B605" s="8"/>
      <c r="C605" s="8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</row>
    <row r="606" spans="1:17">
      <c r="A606" s="8"/>
      <c r="B606" s="8"/>
      <c r="C606" s="8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</row>
    <row r="607" spans="1:17">
      <c r="A607" s="8"/>
      <c r="B607" s="8"/>
      <c r="C607" s="8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</row>
    <row r="608" spans="1:17">
      <c r="A608" s="8"/>
      <c r="B608" s="8"/>
      <c r="C608" s="8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</row>
    <row r="609" spans="1:17">
      <c r="A609" s="8"/>
      <c r="B609" s="8"/>
      <c r="C609" s="8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</row>
    <row r="610" spans="1:17">
      <c r="A610" s="8"/>
      <c r="B610" s="8"/>
      <c r="C610" s="8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</row>
    <row r="611" spans="1:17">
      <c r="A611" s="8"/>
      <c r="B611" s="8"/>
      <c r="C611" s="8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</row>
    <row r="612" spans="1:17">
      <c r="A612" s="8"/>
      <c r="B612" s="8"/>
      <c r="C612" s="8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</row>
    <row r="613" spans="1:17">
      <c r="A613" s="8"/>
      <c r="B613" s="8"/>
      <c r="C613" s="8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</row>
    <row r="614" spans="1:17">
      <c r="A614" s="8"/>
      <c r="B614" s="8"/>
      <c r="C614" s="8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</row>
    <row r="615" spans="1:17">
      <c r="A615" s="8"/>
      <c r="B615" s="8"/>
      <c r="C615" s="8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</row>
    <row r="616" spans="1:17">
      <c r="A616" s="8"/>
      <c r="B616" s="8"/>
      <c r="C616" s="8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</row>
    <row r="617" spans="1:17">
      <c r="A617" s="8"/>
      <c r="B617" s="8"/>
      <c r="C617" s="8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</row>
    <row r="618" spans="1:17">
      <c r="A618" s="8"/>
      <c r="B618" s="8"/>
      <c r="C618" s="8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</row>
    <row r="619" spans="1:17">
      <c r="A619" s="8"/>
      <c r="B619" s="8"/>
      <c r="C619" s="8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</row>
    <row r="620" spans="1:17">
      <c r="A620" s="8"/>
      <c r="B620" s="8"/>
      <c r="C620" s="8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</row>
    <row r="621" spans="1:17">
      <c r="A621" s="8"/>
      <c r="B621" s="8"/>
      <c r="C621" s="8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</row>
    <row r="622" spans="1:17">
      <c r="A622" s="8"/>
      <c r="B622" s="8"/>
      <c r="C622" s="8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</row>
    <row r="623" spans="1:17">
      <c r="A623" s="8"/>
      <c r="B623" s="8"/>
      <c r="C623" s="8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</row>
    <row r="624" spans="1:17">
      <c r="A624" s="8"/>
      <c r="B624" s="8"/>
      <c r="C624" s="8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</row>
    <row r="625" spans="1:17">
      <c r="A625" s="8"/>
      <c r="B625" s="8"/>
      <c r="C625" s="8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</row>
    <row r="626" spans="1:17">
      <c r="A626" s="8"/>
      <c r="B626" s="8"/>
      <c r="C626" s="8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</row>
    <row r="627" spans="1:17">
      <c r="A627" s="8"/>
      <c r="B627" s="8"/>
      <c r="C627" s="8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</row>
    <row r="628" spans="1:17">
      <c r="A628" s="8"/>
      <c r="B628" s="8"/>
      <c r="C628" s="8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</row>
    <row r="629" spans="1:17">
      <c r="A629" s="8"/>
      <c r="B629" s="8"/>
      <c r="C629" s="8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</row>
    <row r="630" spans="1:17">
      <c r="A630" s="8"/>
      <c r="B630" s="8"/>
      <c r="C630" s="8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</row>
    <row r="631" spans="1:17">
      <c r="A631" s="8"/>
      <c r="B631" s="8"/>
      <c r="C631" s="8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</row>
    <row r="632" spans="1:17">
      <c r="A632" s="8"/>
      <c r="B632" s="8"/>
      <c r="C632" s="8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</row>
    <row r="633" spans="1:17">
      <c r="A633" s="8"/>
      <c r="B633" s="8"/>
      <c r="C633" s="8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</row>
    <row r="634" spans="1:17">
      <c r="A634" s="8"/>
      <c r="B634" s="8"/>
      <c r="C634" s="8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</row>
    <row r="635" spans="1:17">
      <c r="A635" s="8"/>
      <c r="B635" s="8"/>
      <c r="C635" s="8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</row>
    <row r="636" spans="1:17">
      <c r="A636" s="8"/>
      <c r="B636" s="8"/>
      <c r="C636" s="8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</row>
    <row r="637" spans="1:17">
      <c r="A637" s="8"/>
      <c r="B637" s="8"/>
      <c r="C637" s="8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</row>
    <row r="638" spans="1:17">
      <c r="A638" s="8"/>
      <c r="B638" s="8"/>
      <c r="C638" s="8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</row>
    <row r="639" spans="1:17">
      <c r="A639" s="8"/>
      <c r="B639" s="8"/>
      <c r="C639" s="8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</row>
    <row r="640" spans="1:17">
      <c r="A640" s="8"/>
      <c r="B640" s="8"/>
      <c r="C640" s="8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</row>
    <row r="641" spans="1:17">
      <c r="A641" s="8"/>
      <c r="B641" s="8"/>
      <c r="C641" s="8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</row>
    <row r="642" spans="1:17">
      <c r="A642" s="8"/>
      <c r="B642" s="8"/>
      <c r="C642" s="8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</row>
    <row r="643" spans="1:17">
      <c r="A643" s="8"/>
      <c r="B643" s="8"/>
      <c r="C643" s="8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</row>
    <row r="644" spans="1:17">
      <c r="A644" s="8"/>
      <c r="B644" s="8"/>
      <c r="C644" s="8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</row>
    <row r="645" spans="1:17">
      <c r="A645" s="8"/>
      <c r="B645" s="8"/>
      <c r="C645" s="8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</row>
    <row r="646" spans="1:17">
      <c r="A646" s="8"/>
      <c r="B646" s="8"/>
      <c r="C646" s="8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</row>
    <row r="647" spans="1:17">
      <c r="A647" s="8"/>
      <c r="B647" s="8"/>
      <c r="C647" s="8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</row>
    <row r="648" spans="1:17">
      <c r="A648" s="8"/>
      <c r="B648" s="8"/>
      <c r="C648" s="8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</row>
    <row r="649" spans="1:17">
      <c r="A649" s="8"/>
      <c r="B649" s="8"/>
      <c r="C649" s="8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</row>
    <row r="650" spans="1:17">
      <c r="A650" s="8"/>
      <c r="B650" s="8"/>
      <c r="C650" s="8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</row>
    <row r="651" spans="1:17">
      <c r="A651" s="8"/>
      <c r="B651" s="8"/>
      <c r="C651" s="8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</row>
    <row r="652" spans="1:17">
      <c r="A652" s="8"/>
      <c r="B652" s="8"/>
      <c r="C652" s="8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</row>
    <row r="653" spans="1:17">
      <c r="A653" s="8"/>
      <c r="B653" s="8"/>
      <c r="C653" s="8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</row>
    <row r="654" spans="1:17">
      <c r="A654" s="8"/>
      <c r="B654" s="8"/>
      <c r="C654" s="8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</row>
    <row r="655" spans="1:17">
      <c r="A655" s="8"/>
      <c r="B655" s="8"/>
      <c r="C655" s="8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</row>
    <row r="656" spans="1:17">
      <c r="A656" s="8"/>
      <c r="B656" s="8"/>
      <c r="C656" s="8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</row>
    <row r="657" spans="1:17">
      <c r="A657" s="8"/>
      <c r="B657" s="8"/>
      <c r="C657" s="8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</row>
    <row r="658" spans="1:17">
      <c r="A658" s="8"/>
      <c r="B658" s="8"/>
      <c r="C658" s="8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</row>
    <row r="659" spans="1:17">
      <c r="A659" s="8"/>
      <c r="B659" s="8"/>
      <c r="C659" s="8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</row>
    <row r="660" spans="1:17">
      <c r="A660" s="8"/>
      <c r="B660" s="8"/>
      <c r="C660" s="8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</row>
    <row r="661" spans="1:17">
      <c r="A661" s="8"/>
      <c r="B661" s="8"/>
      <c r="C661" s="8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</row>
    <row r="662" spans="1:17">
      <c r="A662" s="8"/>
      <c r="B662" s="8"/>
      <c r="C662" s="8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</row>
    <row r="663" spans="1:17">
      <c r="A663" s="8"/>
      <c r="B663" s="8"/>
      <c r="C663" s="8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</row>
    <row r="664" spans="1:17">
      <c r="A664" s="8"/>
      <c r="B664" s="8"/>
      <c r="C664" s="8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</row>
    <row r="665" spans="1:17">
      <c r="A665" s="8"/>
      <c r="B665" s="8"/>
      <c r="C665" s="8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</row>
    <row r="666" spans="1:17">
      <c r="A666" s="8"/>
      <c r="B666" s="8"/>
      <c r="C666" s="8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</row>
    <row r="667" spans="1:17">
      <c r="A667" s="8"/>
      <c r="B667" s="8"/>
      <c r="C667" s="8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</row>
    <row r="668" spans="1:17">
      <c r="A668" s="8"/>
      <c r="B668" s="8"/>
      <c r="C668" s="8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</row>
    <row r="669" spans="1:17">
      <c r="A669" s="8"/>
      <c r="B669" s="8"/>
      <c r="C669" s="8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</row>
    <row r="670" spans="1:17">
      <c r="A670" s="8"/>
      <c r="B670" s="8"/>
      <c r="C670" s="8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</row>
    <row r="671" spans="1:17">
      <c r="A671" s="8"/>
      <c r="B671" s="8"/>
      <c r="C671" s="8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</row>
    <row r="672" spans="1:17">
      <c r="A672" s="8"/>
      <c r="B672" s="8"/>
      <c r="C672" s="8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</row>
    <row r="673" spans="1:17">
      <c r="A673" s="8"/>
      <c r="B673" s="8"/>
      <c r="C673" s="8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</row>
    <row r="674" spans="1:17">
      <c r="A674" s="8"/>
      <c r="B674" s="8"/>
      <c r="C674" s="8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</row>
    <row r="675" spans="1:17">
      <c r="A675" s="8"/>
      <c r="B675" s="8"/>
      <c r="C675" s="8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</row>
    <row r="676" spans="1:17">
      <c r="A676" s="8"/>
      <c r="B676" s="8"/>
      <c r="C676" s="8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</row>
    <row r="677" spans="1:17">
      <c r="A677" s="8"/>
      <c r="B677" s="8"/>
      <c r="C677" s="8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</row>
    <row r="678" spans="1:17">
      <c r="A678" s="8"/>
      <c r="B678" s="8"/>
      <c r="C678" s="8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</row>
    <row r="679" spans="1:17">
      <c r="A679" s="8"/>
      <c r="B679" s="8"/>
      <c r="C679" s="8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</row>
    <row r="680" spans="1:17">
      <c r="A680" s="8"/>
      <c r="B680" s="8"/>
      <c r="C680" s="8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</row>
    <row r="681" spans="1:17">
      <c r="A681" s="8"/>
      <c r="B681" s="8"/>
      <c r="C681" s="8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</row>
    <row r="682" spans="1:17">
      <c r="A682" s="8"/>
      <c r="B682" s="8"/>
      <c r="C682" s="8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</row>
    <row r="683" spans="1:17">
      <c r="A683" s="8"/>
      <c r="B683" s="8"/>
      <c r="C683" s="8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</row>
    <row r="684" spans="1:17">
      <c r="A684" s="8"/>
      <c r="B684" s="8"/>
      <c r="C684" s="8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</row>
    <row r="685" spans="1:17">
      <c r="A685" s="8"/>
      <c r="B685" s="8"/>
      <c r="C685" s="8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</row>
    <row r="686" spans="1:17">
      <c r="A686" s="8"/>
      <c r="B686" s="8"/>
      <c r="C686" s="8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</row>
    <row r="687" spans="1:17">
      <c r="A687" s="8"/>
      <c r="B687" s="8"/>
      <c r="C687" s="8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</row>
    <row r="688" spans="1:17">
      <c r="A688" s="8"/>
      <c r="B688" s="8"/>
      <c r="C688" s="8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</row>
    <row r="689" spans="1:17">
      <c r="A689" s="8"/>
      <c r="B689" s="8"/>
      <c r="C689" s="8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</row>
    <row r="690" spans="1:17">
      <c r="A690" s="8"/>
      <c r="B690" s="8"/>
      <c r="C690" s="8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</row>
    <row r="691" spans="1:17">
      <c r="A691" s="8"/>
      <c r="B691" s="8"/>
      <c r="C691" s="8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</row>
    <row r="692" spans="1:17">
      <c r="A692" s="8"/>
      <c r="B692" s="8"/>
      <c r="C692" s="8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</row>
    <row r="693" spans="1:17">
      <c r="A693" s="8"/>
      <c r="B693" s="8"/>
      <c r="C693" s="8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</row>
    <row r="694" spans="1:17">
      <c r="A694" s="8"/>
      <c r="B694" s="8"/>
      <c r="C694" s="8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</row>
    <row r="695" spans="1:17">
      <c r="A695" s="8"/>
      <c r="B695" s="8"/>
      <c r="C695" s="8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</row>
    <row r="696" spans="1:17">
      <c r="A696" s="8"/>
      <c r="B696" s="8"/>
      <c r="C696" s="8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</row>
    <row r="697" spans="1:17">
      <c r="A697" s="8"/>
      <c r="B697" s="8"/>
      <c r="C697" s="8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</row>
    <row r="698" spans="1:17">
      <c r="A698" s="8"/>
      <c r="B698" s="8"/>
      <c r="C698" s="8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</row>
    <row r="699" spans="1:17">
      <c r="A699" s="8"/>
      <c r="B699" s="8"/>
      <c r="C699" s="8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</row>
    <row r="700" spans="1:17">
      <c r="A700" s="8"/>
      <c r="B700" s="8"/>
      <c r="C700" s="8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</row>
    <row r="701" spans="1:17">
      <c r="A701" s="8"/>
      <c r="B701" s="8"/>
      <c r="C701" s="8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</row>
    <row r="702" spans="1:17">
      <c r="A702" s="8"/>
      <c r="B702" s="8"/>
      <c r="C702" s="8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</row>
    <row r="703" spans="1:17">
      <c r="A703" s="8"/>
      <c r="B703" s="8"/>
      <c r="C703" s="8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</row>
    <row r="704" spans="1:17">
      <c r="A704" s="8"/>
      <c r="B704" s="8"/>
      <c r="C704" s="8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</row>
    <row r="705" spans="1:17">
      <c r="A705" s="8"/>
      <c r="B705" s="8"/>
      <c r="C705" s="8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</row>
    <row r="706" spans="1:17">
      <c r="A706" s="8"/>
      <c r="B706" s="8"/>
      <c r="C706" s="8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</row>
    <row r="707" spans="1:17">
      <c r="A707" s="8"/>
      <c r="B707" s="8"/>
      <c r="C707" s="8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</row>
    <row r="708" spans="1:17">
      <c r="A708" s="8"/>
      <c r="B708" s="8"/>
      <c r="C708" s="8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</row>
    <row r="709" spans="1:17">
      <c r="A709" s="8"/>
      <c r="B709" s="8"/>
      <c r="C709" s="8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</row>
    <row r="710" spans="1:17">
      <c r="A710" s="8"/>
      <c r="B710" s="8"/>
      <c r="C710" s="8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</row>
    <row r="711" spans="1:17">
      <c r="A711" s="8"/>
      <c r="B711" s="8"/>
      <c r="C711" s="8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</row>
    <row r="712" spans="1:17">
      <c r="A712" s="8"/>
      <c r="B712" s="8"/>
      <c r="C712" s="8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</row>
    <row r="713" spans="1:17">
      <c r="A713" s="8"/>
      <c r="B713" s="8"/>
      <c r="C713" s="8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</row>
    <row r="714" spans="1:17">
      <c r="A714" s="8"/>
      <c r="B714" s="8"/>
      <c r="C714" s="8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</row>
    <row r="715" spans="1:17">
      <c r="A715" s="8"/>
      <c r="B715" s="8"/>
      <c r="C715" s="8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</row>
    <row r="716" spans="1:17">
      <c r="A716" s="8"/>
      <c r="B716" s="8"/>
      <c r="C716" s="8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</row>
    <row r="717" spans="1:17">
      <c r="A717" s="8"/>
      <c r="B717" s="8"/>
      <c r="C717" s="8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</row>
    <row r="718" spans="1:17">
      <c r="A718" s="8"/>
      <c r="B718" s="8"/>
      <c r="C718" s="8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</row>
    <row r="719" spans="1:17">
      <c r="A719" s="8"/>
      <c r="B719" s="8"/>
      <c r="C719" s="8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</row>
    <row r="720" spans="1:17">
      <c r="A720" s="8"/>
      <c r="B720" s="8"/>
      <c r="C720" s="8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</row>
    <row r="721" spans="1:17">
      <c r="A721" s="8"/>
      <c r="B721" s="8"/>
      <c r="C721" s="8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</row>
    <row r="722" spans="1:17">
      <c r="A722" s="8"/>
      <c r="B722" s="8"/>
      <c r="C722" s="8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</row>
    <row r="723" spans="1:17">
      <c r="A723" s="8"/>
      <c r="B723" s="8"/>
      <c r="C723" s="8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</row>
    <row r="724" spans="1:17">
      <c r="A724" s="8"/>
      <c r="B724" s="8"/>
      <c r="C724" s="8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</row>
    <row r="725" spans="1:17">
      <c r="A725" s="8"/>
      <c r="B725" s="8"/>
      <c r="C725" s="8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</row>
    <row r="726" spans="1:17">
      <c r="A726" s="8"/>
      <c r="B726" s="8"/>
      <c r="C726" s="8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</row>
    <row r="727" spans="1:17">
      <c r="A727" s="8"/>
      <c r="B727" s="8"/>
      <c r="C727" s="8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</row>
    <row r="728" spans="1:17">
      <c r="A728" s="8"/>
      <c r="B728" s="8"/>
      <c r="C728" s="8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</row>
    <row r="729" spans="1:17">
      <c r="A729" s="8"/>
      <c r="B729" s="8"/>
      <c r="C729" s="8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</row>
    <row r="730" spans="1:17">
      <c r="A730" s="8"/>
      <c r="B730" s="8"/>
      <c r="C730" s="8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</row>
    <row r="731" spans="1:17">
      <c r="A731" s="8"/>
      <c r="B731" s="8"/>
      <c r="C731" s="8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</row>
    <row r="732" spans="1:17">
      <c r="A732" s="8"/>
      <c r="B732" s="8"/>
      <c r="C732" s="8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</row>
    <row r="733" spans="1:17">
      <c r="A733" s="8"/>
      <c r="B733" s="8"/>
      <c r="C733" s="8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</row>
    <row r="734" spans="1:17">
      <c r="A734" s="8"/>
      <c r="B734" s="8"/>
      <c r="C734" s="8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</row>
    <row r="735" spans="1:17">
      <c r="A735" s="8"/>
      <c r="B735" s="8"/>
      <c r="C735" s="8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</row>
    <row r="736" spans="1:17">
      <c r="A736" s="8"/>
      <c r="B736" s="8"/>
      <c r="C736" s="8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</row>
    <row r="737" spans="1:17">
      <c r="A737" s="8"/>
      <c r="B737" s="8"/>
      <c r="C737" s="8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</row>
    <row r="738" spans="1:17">
      <c r="A738" s="8"/>
      <c r="B738" s="8"/>
      <c r="C738" s="8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</row>
    <row r="739" spans="1:17">
      <c r="A739" s="8"/>
      <c r="B739" s="8"/>
      <c r="C739" s="8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</row>
    <row r="740" spans="1:17">
      <c r="A740" s="8"/>
      <c r="B740" s="8"/>
      <c r="C740" s="8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</row>
    <row r="741" spans="1:17">
      <c r="A741" s="8"/>
      <c r="B741" s="8"/>
      <c r="C741" s="8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</row>
    <row r="742" spans="1:17">
      <c r="A742" s="8"/>
      <c r="B742" s="8"/>
      <c r="C742" s="8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</row>
    <row r="743" spans="1:17">
      <c r="A743" s="8"/>
      <c r="B743" s="8"/>
      <c r="C743" s="8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</row>
    <row r="744" spans="1:17">
      <c r="A744" s="8"/>
      <c r="B744" s="8"/>
      <c r="C744" s="8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</row>
    <row r="745" spans="1:17">
      <c r="A745" s="8"/>
      <c r="B745" s="8"/>
      <c r="C745" s="8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</row>
    <row r="746" spans="1:17">
      <c r="A746" s="8"/>
      <c r="B746" s="8"/>
      <c r="C746" s="8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</row>
    <row r="747" spans="1:17">
      <c r="A747" s="8"/>
      <c r="B747" s="8"/>
      <c r="C747" s="8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</row>
    <row r="748" spans="1:17">
      <c r="A748" s="8"/>
      <c r="B748" s="8"/>
      <c r="C748" s="8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</row>
    <row r="749" spans="1:17">
      <c r="A749" s="8"/>
      <c r="B749" s="8"/>
      <c r="C749" s="8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</row>
    <row r="750" spans="1:17">
      <c r="A750" s="8"/>
      <c r="B750" s="8"/>
      <c r="C750" s="8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</row>
    <row r="751" spans="1:17">
      <c r="A751" s="8"/>
      <c r="B751" s="8"/>
      <c r="C751" s="8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</row>
    <row r="752" spans="1:17">
      <c r="A752" s="8"/>
      <c r="B752" s="8"/>
      <c r="C752" s="8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</row>
    <row r="753" spans="1:17">
      <c r="A753" s="8"/>
      <c r="B753" s="8"/>
      <c r="C753" s="8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</row>
    <row r="754" spans="1:17">
      <c r="A754" s="8"/>
      <c r="B754" s="8"/>
      <c r="C754" s="8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</row>
    <row r="755" spans="1:17">
      <c r="A755" s="8"/>
      <c r="B755" s="8"/>
      <c r="C755" s="8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</row>
    <row r="756" spans="1:17">
      <c r="A756" s="8"/>
      <c r="B756" s="8"/>
      <c r="C756" s="8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</row>
    <row r="757" spans="1:17">
      <c r="A757" s="8"/>
      <c r="B757" s="8"/>
      <c r="C757" s="8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</row>
    <row r="758" spans="1:17">
      <c r="A758" s="8"/>
      <c r="B758" s="8"/>
      <c r="C758" s="8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</row>
    <row r="759" spans="1:17">
      <c r="A759" s="8"/>
      <c r="B759" s="8"/>
      <c r="C759" s="8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</row>
    <row r="760" spans="1:17">
      <c r="A760" s="8"/>
      <c r="B760" s="8"/>
      <c r="C760" s="8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</row>
    <row r="761" spans="1:17">
      <c r="A761" s="8"/>
      <c r="B761" s="8"/>
      <c r="C761" s="8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</row>
    <row r="762" spans="1:17">
      <c r="A762" s="8"/>
      <c r="B762" s="8"/>
      <c r="C762" s="8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</row>
    <row r="763" spans="1:17">
      <c r="A763" s="8"/>
      <c r="B763" s="8"/>
      <c r="C763" s="8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</row>
    <row r="764" spans="1:17">
      <c r="A764" s="8"/>
      <c r="B764" s="8"/>
      <c r="C764" s="8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</row>
    <row r="765" spans="1:17">
      <c r="A765" s="8"/>
      <c r="B765" s="8"/>
      <c r="C765" s="8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</row>
    <row r="766" spans="1:17">
      <c r="A766" s="8"/>
      <c r="B766" s="8"/>
      <c r="C766" s="8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</row>
    <row r="767" spans="1:17">
      <c r="A767" s="8"/>
      <c r="B767" s="8"/>
      <c r="C767" s="8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</row>
    <row r="768" spans="1:17">
      <c r="A768" s="8"/>
      <c r="B768" s="8"/>
      <c r="C768" s="8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</row>
    <row r="769" spans="1:17">
      <c r="A769" s="8"/>
      <c r="B769" s="8"/>
      <c r="C769" s="8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</row>
    <row r="770" spans="1:17">
      <c r="A770" s="8"/>
      <c r="B770" s="8"/>
      <c r="C770" s="8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</row>
    <row r="771" spans="1:17">
      <c r="A771" s="8"/>
      <c r="B771" s="8"/>
      <c r="C771" s="8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</row>
    <row r="772" spans="1:17">
      <c r="A772" s="8"/>
      <c r="B772" s="8"/>
      <c r="C772" s="8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</row>
    <row r="773" spans="1:17">
      <c r="A773" s="8"/>
      <c r="B773" s="8"/>
      <c r="C773" s="8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</row>
    <row r="774" spans="1:17">
      <c r="A774" s="8"/>
      <c r="B774" s="8"/>
      <c r="C774" s="8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</row>
    <row r="775" spans="1:17">
      <c r="A775" s="8"/>
      <c r="B775" s="8"/>
      <c r="C775" s="8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</row>
    <row r="776" spans="1:17">
      <c r="A776" s="8"/>
      <c r="B776" s="8"/>
      <c r="C776" s="8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</row>
    <row r="777" spans="1:17">
      <c r="A777" s="8"/>
      <c r="B777" s="8"/>
      <c r="C777" s="8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</row>
    <row r="778" spans="1:17">
      <c r="A778" s="8"/>
      <c r="B778" s="8"/>
      <c r="C778" s="8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</row>
    <row r="779" spans="1:17">
      <c r="A779" s="8"/>
      <c r="B779" s="8"/>
      <c r="C779" s="8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</row>
    <row r="780" spans="1:17">
      <c r="A780" s="8"/>
      <c r="B780" s="8"/>
      <c r="C780" s="8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</row>
    <row r="781" spans="1:17">
      <c r="A781" s="8"/>
      <c r="B781" s="8"/>
      <c r="C781" s="8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</row>
    <row r="782" spans="1:17">
      <c r="A782" s="8"/>
      <c r="B782" s="8"/>
      <c r="C782" s="8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</row>
    <row r="783" spans="1:17">
      <c r="A783" s="8"/>
      <c r="B783" s="8"/>
      <c r="C783" s="8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</row>
    <row r="784" spans="1:17">
      <c r="A784" s="8"/>
      <c r="B784" s="8"/>
      <c r="C784" s="8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</row>
    <row r="785" spans="1:17">
      <c r="A785" s="8"/>
      <c r="B785" s="8"/>
      <c r="C785" s="8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</row>
    <row r="786" spans="1:17">
      <c r="A786" s="8"/>
      <c r="B786" s="8"/>
      <c r="C786" s="8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</row>
    <row r="787" spans="1:17">
      <c r="A787" s="8"/>
      <c r="B787" s="8"/>
      <c r="C787" s="8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</row>
    <row r="788" spans="1:17">
      <c r="A788" s="8"/>
      <c r="B788" s="8"/>
      <c r="C788" s="8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</row>
    <row r="789" spans="1:17">
      <c r="A789" s="8"/>
      <c r="B789" s="8"/>
      <c r="C789" s="8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</row>
    <row r="790" spans="1:17">
      <c r="A790" s="8"/>
      <c r="B790" s="8"/>
      <c r="C790" s="8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</row>
    <row r="791" spans="1:17">
      <c r="A791" s="8"/>
      <c r="B791" s="8"/>
      <c r="C791" s="8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</row>
    <row r="792" spans="1:17">
      <c r="A792" s="8"/>
      <c r="B792" s="8"/>
      <c r="C792" s="8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</row>
    <row r="793" spans="1:17">
      <c r="A793" s="8"/>
      <c r="B793" s="8"/>
      <c r="C793" s="8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</row>
    <row r="794" spans="1:17">
      <c r="A794" s="8"/>
      <c r="B794" s="8"/>
      <c r="C794" s="8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</row>
    <row r="795" spans="1:17">
      <c r="A795" s="8"/>
      <c r="B795" s="8"/>
      <c r="C795" s="8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</row>
    <row r="796" spans="1:17">
      <c r="A796" s="8"/>
      <c r="B796" s="8"/>
      <c r="C796" s="8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</row>
    <row r="797" spans="1:17">
      <c r="A797" s="8"/>
      <c r="B797" s="8"/>
      <c r="C797" s="8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</row>
    <row r="798" spans="1:17">
      <c r="A798" s="8"/>
      <c r="B798" s="8"/>
      <c r="C798" s="8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</row>
    <row r="799" spans="1:17">
      <c r="A799" s="8"/>
      <c r="B799" s="8"/>
      <c r="C799" s="8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</row>
    <row r="800" spans="1:17">
      <c r="A800" s="8"/>
      <c r="B800" s="8"/>
      <c r="C800" s="8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</row>
    <row r="801" spans="1:17">
      <c r="A801" s="8"/>
      <c r="B801" s="8"/>
      <c r="C801" s="8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</row>
    <row r="802" spans="1:17">
      <c r="A802" s="8"/>
      <c r="B802" s="8"/>
      <c r="C802" s="8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</row>
    <row r="803" spans="1:17">
      <c r="A803" s="8"/>
      <c r="B803" s="8"/>
      <c r="C803" s="8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</row>
    <row r="804" spans="1:17">
      <c r="A804" s="8"/>
      <c r="B804" s="8"/>
      <c r="C804" s="8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</row>
    <row r="805" spans="1:17">
      <c r="A805" s="8"/>
      <c r="B805" s="8"/>
      <c r="C805" s="8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</row>
    <row r="806" spans="1:17">
      <c r="A806" s="8"/>
      <c r="B806" s="8"/>
      <c r="C806" s="8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</row>
    <row r="807" spans="1:17">
      <c r="A807" s="8"/>
      <c r="B807" s="8"/>
      <c r="C807" s="8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</row>
    <row r="808" spans="1:17">
      <c r="A808" s="8"/>
      <c r="B808" s="8"/>
      <c r="C808" s="8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</row>
    <row r="809" spans="1:17">
      <c r="A809" s="8"/>
      <c r="B809" s="8"/>
      <c r="C809" s="8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</row>
    <row r="810" spans="1:17">
      <c r="A810" s="8"/>
      <c r="B810" s="8"/>
      <c r="C810" s="8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</row>
    <row r="811" spans="1:17">
      <c r="A811" s="8"/>
      <c r="B811" s="8"/>
      <c r="C811" s="8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</row>
    <row r="812" spans="1:17">
      <c r="A812" s="8"/>
      <c r="B812" s="8"/>
      <c r="C812" s="8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</row>
    <row r="813" spans="1:17">
      <c r="A813" s="8"/>
      <c r="B813" s="8"/>
      <c r="C813" s="8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</row>
    <row r="814" spans="1:17">
      <c r="A814" s="8"/>
      <c r="B814" s="8"/>
      <c r="C814" s="8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</row>
    <row r="815" spans="1:17">
      <c r="A815" s="8"/>
      <c r="B815" s="8"/>
      <c r="C815" s="8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</row>
    <row r="816" spans="1:17">
      <c r="A816" s="8"/>
      <c r="B816" s="8"/>
      <c r="C816" s="8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</row>
    <row r="817" spans="1:17">
      <c r="A817" s="8"/>
      <c r="B817" s="8"/>
      <c r="C817" s="8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</row>
    <row r="818" spans="1:17">
      <c r="A818" s="8"/>
      <c r="B818" s="8"/>
      <c r="C818" s="8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</row>
    <row r="819" spans="1:17">
      <c r="A819" s="8"/>
      <c r="B819" s="8"/>
      <c r="C819" s="8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</row>
    <row r="820" spans="1:17">
      <c r="A820" s="8"/>
      <c r="B820" s="8"/>
      <c r="C820" s="8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</row>
    <row r="821" spans="1:17">
      <c r="A821" s="8"/>
      <c r="B821" s="8"/>
      <c r="C821" s="8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</row>
    <row r="822" spans="1:17">
      <c r="A822" s="8"/>
      <c r="B822" s="8"/>
      <c r="C822" s="8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</row>
    <row r="823" spans="1:17">
      <c r="A823" s="8"/>
      <c r="B823" s="8"/>
      <c r="C823" s="8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</row>
    <row r="824" spans="1:17">
      <c r="A824" s="8"/>
      <c r="B824" s="8"/>
      <c r="C824" s="8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</row>
    <row r="825" spans="1:17">
      <c r="A825" s="8"/>
      <c r="B825" s="8"/>
      <c r="C825" s="8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</row>
    <row r="826" spans="1:17">
      <c r="A826" s="8"/>
      <c r="B826" s="8"/>
      <c r="C826" s="8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</row>
    <row r="827" spans="1:17">
      <c r="A827" s="8"/>
      <c r="B827" s="8"/>
      <c r="C827" s="8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</row>
    <row r="828" spans="1:17">
      <c r="A828" s="8"/>
      <c r="B828" s="8"/>
      <c r="C828" s="8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</row>
    <row r="829" spans="1:17">
      <c r="A829" s="8"/>
      <c r="B829" s="8"/>
      <c r="C829" s="8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</row>
    <row r="830" spans="1:17">
      <c r="A830" s="8"/>
      <c r="B830" s="8"/>
      <c r="C830" s="8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</row>
    <row r="831" spans="1:17">
      <c r="A831" s="8"/>
      <c r="B831" s="8"/>
      <c r="C831" s="8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</row>
    <row r="832" spans="1:17">
      <c r="A832" s="8"/>
      <c r="B832" s="8"/>
      <c r="C832" s="8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</row>
    <row r="833" spans="1:17">
      <c r="A833" s="8"/>
      <c r="B833" s="8"/>
      <c r="C833" s="8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</row>
    <row r="834" spans="1:17">
      <c r="A834" s="8"/>
      <c r="B834" s="8"/>
      <c r="C834" s="8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</row>
    <row r="835" spans="1:17">
      <c r="A835" s="8"/>
      <c r="B835" s="8"/>
      <c r="C835" s="8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</row>
    <row r="836" spans="1:17">
      <c r="A836" s="8"/>
      <c r="B836" s="8"/>
      <c r="C836" s="8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</row>
    <row r="837" spans="1:17">
      <c r="A837" s="8"/>
      <c r="B837" s="8"/>
      <c r="C837" s="8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</row>
    <row r="838" spans="1:17">
      <c r="A838" s="8"/>
      <c r="B838" s="8"/>
      <c r="C838" s="8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</row>
    <row r="839" spans="1:17">
      <c r="A839" s="8"/>
      <c r="B839" s="8"/>
      <c r="C839" s="8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</row>
    <row r="840" spans="1:17">
      <c r="A840" s="8"/>
      <c r="B840" s="8"/>
      <c r="C840" s="8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</row>
    <row r="841" spans="1:17">
      <c r="A841" s="8"/>
      <c r="B841" s="8"/>
      <c r="C841" s="8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</row>
    <row r="842" spans="1:17">
      <c r="A842" s="8"/>
      <c r="B842" s="8"/>
      <c r="C842" s="8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</row>
    <row r="843" spans="1:17">
      <c r="A843" s="8"/>
      <c r="B843" s="8"/>
      <c r="C843" s="8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</row>
    <row r="844" spans="1:17">
      <c r="A844" s="8"/>
      <c r="B844" s="8"/>
      <c r="C844" s="8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</row>
    <row r="845" spans="1:17">
      <c r="A845" s="8"/>
      <c r="B845" s="8"/>
      <c r="C845" s="8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</row>
    <row r="846" spans="1:17">
      <c r="A846" s="8"/>
      <c r="B846" s="8"/>
      <c r="C846" s="8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</row>
    <row r="847" spans="1:17">
      <c r="A847" s="8"/>
      <c r="B847" s="8"/>
      <c r="C847" s="8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</row>
    <row r="848" spans="1:17">
      <c r="A848" s="8"/>
      <c r="B848" s="8"/>
      <c r="C848" s="8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</row>
    <row r="849" spans="1:17">
      <c r="A849" s="8"/>
      <c r="B849" s="8"/>
      <c r="C849" s="8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</row>
    <row r="850" spans="1:17">
      <c r="A850" s="8"/>
      <c r="B850" s="8"/>
      <c r="C850" s="8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</row>
    <row r="851" spans="1:17">
      <c r="A851" s="8"/>
      <c r="B851" s="8"/>
      <c r="C851" s="8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</row>
    <row r="852" spans="1:17">
      <c r="A852" s="8"/>
      <c r="B852" s="8"/>
      <c r="C852" s="8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</row>
    <row r="853" spans="1:17">
      <c r="A853" s="8"/>
      <c r="B853" s="8"/>
      <c r="C853" s="8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</row>
    <row r="854" spans="1:17">
      <c r="A854" s="8"/>
      <c r="B854" s="8"/>
      <c r="C854" s="8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</row>
    <row r="855" spans="1:17">
      <c r="A855" s="8"/>
      <c r="B855" s="8"/>
      <c r="C855" s="8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</row>
    <row r="856" spans="1:17">
      <c r="A856" s="8"/>
      <c r="B856" s="8"/>
      <c r="C856" s="8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</row>
    <row r="857" spans="1:17">
      <c r="A857" s="8"/>
      <c r="B857" s="8"/>
      <c r="C857" s="8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</row>
    <row r="858" spans="1:17">
      <c r="A858" s="8"/>
      <c r="B858" s="8"/>
      <c r="C858" s="8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</row>
    <row r="859" spans="1:17">
      <c r="A859" s="8"/>
      <c r="B859" s="8"/>
      <c r="C859" s="8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</row>
    <row r="860" spans="1:17">
      <c r="A860" s="8"/>
      <c r="B860" s="8"/>
      <c r="C860" s="8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</row>
    <row r="861" spans="1:17">
      <c r="A861" s="8"/>
      <c r="B861" s="8"/>
      <c r="C861" s="8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</row>
    <row r="862" spans="1:17">
      <c r="A862" s="8"/>
      <c r="B862" s="8"/>
      <c r="C862" s="8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</row>
    <row r="863" spans="1:17">
      <c r="A863" s="8"/>
      <c r="B863" s="8"/>
      <c r="C863" s="8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</row>
    <row r="864" spans="1:17">
      <c r="A864" s="8"/>
      <c r="B864" s="8"/>
      <c r="C864" s="8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</row>
    <row r="865" spans="1:17">
      <c r="A865" s="8"/>
      <c r="B865" s="8"/>
      <c r="C865" s="8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</row>
    <row r="866" spans="1:17">
      <c r="A866" s="8"/>
      <c r="B866" s="8"/>
      <c r="C866" s="8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</row>
    <row r="867" spans="1:17">
      <c r="A867" s="8"/>
      <c r="B867" s="8"/>
      <c r="C867" s="8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</row>
    <row r="868" spans="1:17">
      <c r="A868" s="8"/>
      <c r="B868" s="8"/>
      <c r="C868" s="8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</row>
    <row r="869" spans="1:17">
      <c r="A869" s="8"/>
      <c r="B869" s="8"/>
      <c r="C869" s="8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</row>
    <row r="870" spans="1:17">
      <c r="A870" s="8"/>
      <c r="B870" s="8"/>
      <c r="C870" s="8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</row>
    <row r="871" spans="1:17">
      <c r="A871" s="8"/>
      <c r="B871" s="8"/>
      <c r="C871" s="8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</row>
    <row r="872" spans="1:17">
      <c r="A872" s="8"/>
      <c r="B872" s="8"/>
      <c r="C872" s="8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</row>
    <row r="873" spans="1:17">
      <c r="A873" s="8"/>
      <c r="B873" s="8"/>
      <c r="C873" s="8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</row>
    <row r="874" spans="1:17">
      <c r="A874" s="8"/>
      <c r="B874" s="8"/>
      <c r="C874" s="8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</row>
    <row r="875" spans="1:17">
      <c r="A875" s="8"/>
      <c r="B875" s="8"/>
      <c r="C875" s="8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</row>
    <row r="876" spans="1:17">
      <c r="A876" s="8"/>
      <c r="B876" s="8"/>
      <c r="C876" s="8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</row>
    <row r="877" spans="1:17">
      <c r="A877" s="8"/>
      <c r="B877" s="8"/>
      <c r="C877" s="8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</row>
    <row r="878" spans="1:17">
      <c r="A878" s="8"/>
      <c r="B878" s="8"/>
      <c r="C878" s="8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</row>
    <row r="879" spans="1:17">
      <c r="A879" s="8"/>
      <c r="B879" s="8"/>
      <c r="C879" s="8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</row>
    <row r="880" spans="1:17">
      <c r="A880" s="8"/>
      <c r="B880" s="8"/>
      <c r="C880" s="8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</row>
    <row r="881" spans="1:17">
      <c r="A881" s="8"/>
      <c r="B881" s="8"/>
      <c r="C881" s="8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</row>
    <row r="882" spans="1:17">
      <c r="A882" s="8"/>
      <c r="B882" s="8"/>
      <c r="C882" s="8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</row>
    <row r="883" spans="1:17">
      <c r="A883" s="8"/>
      <c r="B883" s="8"/>
      <c r="C883" s="8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</row>
    <row r="884" spans="1:17">
      <c r="A884" s="8"/>
      <c r="B884" s="8"/>
      <c r="C884" s="8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</row>
    <row r="885" spans="1:17">
      <c r="A885" s="8"/>
      <c r="B885" s="8"/>
      <c r="C885" s="8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</row>
    <row r="886" spans="1:17">
      <c r="A886" s="8"/>
      <c r="B886" s="8"/>
      <c r="C886" s="8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</row>
    <row r="887" spans="1:17">
      <c r="A887" s="8"/>
      <c r="B887" s="8"/>
      <c r="C887" s="8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</row>
    <row r="888" spans="1:17">
      <c r="A888" s="8"/>
      <c r="B888" s="8"/>
      <c r="C888" s="8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</row>
    <row r="889" spans="1:17">
      <c r="A889" s="8"/>
      <c r="B889" s="8"/>
      <c r="C889" s="8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</row>
    <row r="890" spans="1:17">
      <c r="A890" s="8"/>
      <c r="B890" s="8"/>
      <c r="C890" s="8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</row>
    <row r="891" spans="1:17">
      <c r="A891" s="8"/>
      <c r="B891" s="8"/>
      <c r="C891" s="8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</row>
    <row r="892" spans="1:17">
      <c r="A892" s="8"/>
      <c r="B892" s="8"/>
      <c r="C892" s="8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</row>
    <row r="893" spans="1:17">
      <c r="A893" s="8"/>
      <c r="B893" s="8"/>
      <c r="C893" s="8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</row>
    <row r="894" spans="1:17">
      <c r="A894" s="8"/>
      <c r="B894" s="8"/>
      <c r="C894" s="8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</row>
    <row r="895" spans="1:17">
      <c r="A895" s="8"/>
      <c r="B895" s="8"/>
      <c r="C895" s="8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</row>
    <row r="896" spans="1:17">
      <c r="A896" s="8"/>
      <c r="B896" s="8"/>
      <c r="C896" s="8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</row>
    <row r="897" spans="1:17">
      <c r="A897" s="8"/>
      <c r="B897" s="8"/>
      <c r="C897" s="8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</row>
    <row r="898" spans="1:17">
      <c r="A898" s="8"/>
      <c r="B898" s="8"/>
      <c r="C898" s="8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</row>
    <row r="899" spans="1:17">
      <c r="A899" s="8"/>
      <c r="B899" s="8"/>
      <c r="C899" s="8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</row>
    <row r="900" spans="1:17">
      <c r="A900" s="8"/>
      <c r="B900" s="8"/>
      <c r="C900" s="8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</row>
    <row r="901" spans="1:17">
      <c r="A901" s="8"/>
      <c r="B901" s="8"/>
      <c r="C901" s="8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</row>
    <row r="902" spans="1:17">
      <c r="A902" s="8"/>
      <c r="B902" s="8"/>
      <c r="C902" s="8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</row>
    <row r="903" spans="1:17">
      <c r="A903" s="8"/>
      <c r="B903" s="8"/>
      <c r="C903" s="8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</row>
    <row r="904" spans="1:17">
      <c r="A904" s="8"/>
      <c r="B904" s="8"/>
      <c r="C904" s="8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</row>
    <row r="905" spans="1:17">
      <c r="A905" s="8"/>
      <c r="B905" s="8"/>
      <c r="C905" s="8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</row>
    <row r="906" spans="1:17">
      <c r="A906" s="8"/>
      <c r="B906" s="8"/>
      <c r="C906" s="8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</row>
    <row r="907" spans="1:17">
      <c r="A907" s="8"/>
      <c r="B907" s="8"/>
      <c r="C907" s="8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</row>
    <row r="908" spans="1:17">
      <c r="A908" s="8"/>
      <c r="B908" s="8"/>
      <c r="C908" s="8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</row>
    <row r="909" spans="1:17">
      <c r="A909" s="8"/>
      <c r="B909" s="8"/>
      <c r="C909" s="8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</row>
    <row r="910" spans="1:17">
      <c r="A910" s="8"/>
      <c r="B910" s="8"/>
      <c r="C910" s="8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</row>
    <row r="911" spans="1:17">
      <c r="A911" s="8"/>
      <c r="B911" s="8"/>
      <c r="C911" s="8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</row>
    <row r="912" spans="1:17">
      <c r="A912" s="8"/>
      <c r="B912" s="8"/>
      <c r="C912" s="8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</row>
    <row r="913" spans="1:17">
      <c r="A913" s="8"/>
      <c r="B913" s="8"/>
      <c r="C913" s="8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</row>
    <row r="914" spans="1:17">
      <c r="A914" s="8"/>
      <c r="B914" s="8"/>
      <c r="C914" s="8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</row>
    <row r="915" spans="1:17">
      <c r="A915" s="8"/>
      <c r="B915" s="8"/>
      <c r="C915" s="8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</row>
    <row r="916" spans="1:17">
      <c r="A916" s="8"/>
      <c r="B916" s="8"/>
      <c r="C916" s="8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</row>
    <row r="917" spans="1:17">
      <c r="A917" s="8"/>
      <c r="B917" s="8"/>
      <c r="C917" s="8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</row>
    <row r="918" spans="1:17">
      <c r="A918" s="8"/>
      <c r="B918" s="8"/>
      <c r="C918" s="8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</row>
    <row r="919" spans="1:17">
      <c r="A919" s="8"/>
      <c r="B919" s="8"/>
      <c r="C919" s="8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</row>
    <row r="920" spans="1:17">
      <c r="A920" s="8"/>
      <c r="B920" s="8"/>
      <c r="C920" s="8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</row>
    <row r="921" spans="1:17">
      <c r="A921" s="8"/>
      <c r="B921" s="8"/>
      <c r="C921" s="8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</row>
    <row r="922" spans="1:17">
      <c r="A922" s="8"/>
      <c r="B922" s="8"/>
      <c r="C922" s="8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</row>
    <row r="923" spans="1:17">
      <c r="A923" s="8"/>
      <c r="B923" s="8"/>
      <c r="C923" s="8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</row>
    <row r="924" spans="1:17">
      <c r="A924" s="8"/>
      <c r="B924" s="8"/>
      <c r="C924" s="8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</row>
    <row r="925" spans="1:17">
      <c r="A925" s="8"/>
      <c r="B925" s="8"/>
      <c r="C925" s="8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</row>
    <row r="926" spans="1:17">
      <c r="A926" s="8"/>
      <c r="B926" s="8"/>
      <c r="C926" s="8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</row>
    <row r="927" spans="1:17">
      <c r="A927" s="8"/>
      <c r="B927" s="8"/>
      <c r="C927" s="8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</row>
    <row r="928" spans="1:17">
      <c r="A928" s="8"/>
      <c r="B928" s="8"/>
      <c r="C928" s="8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</row>
    <row r="929" spans="1:17">
      <c r="A929" s="8"/>
      <c r="B929" s="8"/>
      <c r="C929" s="8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</row>
    <row r="930" spans="1:17">
      <c r="A930" s="8"/>
      <c r="B930" s="8"/>
      <c r="C930" s="8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</row>
    <row r="931" spans="1:17">
      <c r="A931" s="8"/>
      <c r="B931" s="8"/>
      <c r="C931" s="8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</row>
    <row r="932" spans="1:17">
      <c r="A932" s="8"/>
      <c r="B932" s="8"/>
      <c r="C932" s="8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</row>
    <row r="933" spans="1:17">
      <c r="A933" s="8"/>
      <c r="B933" s="8"/>
      <c r="C933" s="8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</row>
    <row r="934" spans="1:17">
      <c r="A934" s="8"/>
      <c r="B934" s="8"/>
      <c r="C934" s="8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</row>
    <row r="935" spans="1:17">
      <c r="A935" s="8"/>
      <c r="B935" s="8"/>
      <c r="C935" s="8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</row>
    <row r="936" spans="1:17">
      <c r="A936" s="8"/>
      <c r="B936" s="8"/>
      <c r="C936" s="8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</row>
    <row r="937" spans="1:17">
      <c r="A937" s="8"/>
      <c r="B937" s="8"/>
      <c r="C937" s="8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</row>
    <row r="938" spans="1:17">
      <c r="A938" s="8"/>
      <c r="B938" s="8"/>
      <c r="C938" s="8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</row>
    <row r="939" spans="1:17">
      <c r="A939" s="8"/>
      <c r="B939" s="8"/>
      <c r="C939" s="8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</row>
    <row r="940" spans="1:17">
      <c r="A940" s="8"/>
      <c r="B940" s="8"/>
      <c r="C940" s="8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</row>
    <row r="941" spans="1:17">
      <c r="A941" s="8"/>
      <c r="B941" s="8"/>
      <c r="C941" s="8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</row>
    <row r="942" spans="1:17">
      <c r="A942" s="8"/>
      <c r="B942" s="8"/>
      <c r="C942" s="8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</row>
    <row r="943" spans="1:17">
      <c r="A943" s="8"/>
      <c r="B943" s="8"/>
      <c r="C943" s="8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</row>
    <row r="944" spans="1:17">
      <c r="A944" s="8"/>
      <c r="B944" s="8"/>
      <c r="C944" s="8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</row>
    <row r="945" spans="1:17">
      <c r="A945" s="8"/>
      <c r="B945" s="8"/>
      <c r="C945" s="8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</row>
    <row r="946" spans="1:17">
      <c r="A946" s="8"/>
      <c r="B946" s="8"/>
      <c r="C946" s="8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</row>
    <row r="947" spans="1:17">
      <c r="A947" s="8"/>
      <c r="B947" s="8"/>
      <c r="C947" s="8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</row>
    <row r="948" spans="1:17">
      <c r="A948" s="8"/>
      <c r="B948" s="8"/>
      <c r="C948" s="8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</row>
    <row r="949" spans="1:17">
      <c r="A949" s="8"/>
      <c r="B949" s="8"/>
      <c r="C949" s="8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</row>
    <row r="950" spans="1:17">
      <c r="A950" s="8"/>
      <c r="B950" s="8"/>
      <c r="C950" s="8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</row>
    <row r="951" spans="1:17">
      <c r="A951" s="8"/>
      <c r="B951" s="8"/>
      <c r="C951" s="8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</row>
    <row r="952" spans="1:17">
      <c r="A952" s="8"/>
      <c r="B952" s="8"/>
      <c r="C952" s="8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</row>
    <row r="953" spans="1:17">
      <c r="A953" s="8"/>
      <c r="B953" s="8"/>
      <c r="C953" s="8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</row>
    <row r="954" spans="1:17">
      <c r="A954" s="8"/>
      <c r="B954" s="8"/>
      <c r="C954" s="8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</row>
    <row r="955" spans="1:17">
      <c r="A955" s="8"/>
      <c r="B955" s="8"/>
      <c r="C955" s="8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</row>
    <row r="956" spans="1:17">
      <c r="A956" s="8"/>
      <c r="B956" s="8"/>
      <c r="C956" s="8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</row>
    <row r="957" spans="1:17">
      <c r="A957" s="8"/>
      <c r="B957" s="8"/>
      <c r="C957" s="8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</row>
    <row r="958" spans="1:17">
      <c r="A958" s="8"/>
      <c r="B958" s="8"/>
      <c r="C958" s="8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</row>
    <row r="959" spans="1:17">
      <c r="A959" s="8"/>
      <c r="B959" s="8"/>
      <c r="C959" s="8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</row>
    <row r="960" spans="1:17">
      <c r="A960" s="8"/>
      <c r="B960" s="8"/>
      <c r="C960" s="8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</row>
    <row r="961" spans="1:17">
      <c r="A961" s="8"/>
      <c r="B961" s="8"/>
      <c r="C961" s="8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</row>
    <row r="962" spans="1:17">
      <c r="A962" s="8"/>
      <c r="B962" s="8"/>
      <c r="C962" s="8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</row>
    <row r="963" spans="1:17">
      <c r="A963" s="8"/>
      <c r="B963" s="8"/>
      <c r="C963" s="8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</row>
    <row r="964" spans="1:17">
      <c r="A964" s="8"/>
      <c r="B964" s="8"/>
      <c r="C964" s="8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</row>
    <row r="965" spans="1:17">
      <c r="A965" s="8"/>
      <c r="B965" s="8"/>
      <c r="C965" s="8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</row>
    <row r="966" spans="1:17">
      <c r="A966" s="8"/>
      <c r="B966" s="8"/>
      <c r="C966" s="8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</row>
    <row r="967" spans="1:17">
      <c r="A967" s="8"/>
      <c r="B967" s="8"/>
      <c r="C967" s="8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</row>
    <row r="968" spans="1:17">
      <c r="A968" s="8"/>
      <c r="B968" s="8"/>
      <c r="C968" s="8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</row>
    <row r="969" spans="1:17">
      <c r="A969" s="8"/>
      <c r="B969" s="8"/>
      <c r="C969" s="8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</row>
    <row r="970" spans="1:17">
      <c r="A970" s="8"/>
      <c r="B970" s="8"/>
      <c r="C970" s="8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</row>
    <row r="971" spans="1:17">
      <c r="A971" s="8"/>
      <c r="B971" s="8"/>
      <c r="C971" s="8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</row>
    <row r="972" spans="1:17">
      <c r="A972" s="8"/>
      <c r="B972" s="8"/>
      <c r="C972" s="8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</row>
    <row r="973" spans="1:17">
      <c r="A973" s="8"/>
      <c r="B973" s="8"/>
      <c r="C973" s="8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</row>
    <row r="974" spans="1:17">
      <c r="A974" s="8"/>
      <c r="B974" s="8"/>
      <c r="C974" s="8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</row>
    <row r="975" spans="1:17">
      <c r="A975" s="8"/>
      <c r="B975" s="8"/>
      <c r="C975" s="8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</row>
    <row r="976" spans="1:17">
      <c r="A976" s="8"/>
      <c r="B976" s="8"/>
      <c r="C976" s="8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</row>
    <row r="977" spans="1:17">
      <c r="A977" s="8"/>
      <c r="B977" s="8"/>
      <c r="C977" s="8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</row>
    <row r="978" spans="1:17">
      <c r="A978" s="8"/>
      <c r="B978" s="8"/>
      <c r="C978" s="8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</row>
    <row r="979" spans="1:17">
      <c r="A979" s="8"/>
      <c r="B979" s="8"/>
      <c r="C979" s="8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</row>
    <row r="980" spans="1:17">
      <c r="A980" s="8"/>
      <c r="B980" s="8"/>
      <c r="C980" s="8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</row>
    <row r="981" spans="1:17">
      <c r="A981" s="8"/>
      <c r="B981" s="8"/>
      <c r="C981" s="8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</row>
    <row r="982" spans="1:17">
      <c r="A982" s="8"/>
      <c r="B982" s="8"/>
      <c r="C982" s="8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</row>
    <row r="983" spans="1:17">
      <c r="A983" s="8"/>
      <c r="B983" s="8"/>
      <c r="C983" s="8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</row>
    <row r="984" spans="1:17">
      <c r="A984" s="8"/>
      <c r="B984" s="8"/>
      <c r="C984" s="8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</row>
    <row r="985" spans="1:17">
      <c r="A985" s="8"/>
      <c r="B985" s="8"/>
      <c r="C985" s="8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</row>
    <row r="986" spans="1:17">
      <c r="A986" s="8"/>
      <c r="B986" s="8"/>
      <c r="C986" s="8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</row>
    <row r="987" spans="1:17">
      <c r="A987" s="8"/>
      <c r="B987" s="8"/>
      <c r="C987" s="8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</row>
    <row r="988" spans="1:17">
      <c r="A988" s="8"/>
      <c r="B988" s="8"/>
      <c r="C988" s="8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</row>
    <row r="989" spans="1:17">
      <c r="A989" s="8"/>
      <c r="B989" s="8"/>
      <c r="C989" s="8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</row>
    <row r="990" spans="1:17">
      <c r="A990" s="8"/>
      <c r="B990" s="8"/>
      <c r="C990" s="8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</row>
    <row r="991" spans="1:17">
      <c r="A991" s="8"/>
      <c r="B991" s="8"/>
      <c r="C991" s="8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</row>
    <row r="992" spans="1:17">
      <c r="A992" s="8"/>
      <c r="B992" s="8"/>
      <c r="C992" s="8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</row>
    <row r="993" spans="1:17">
      <c r="A993" s="8"/>
      <c r="B993" s="8"/>
      <c r="C993" s="8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</row>
    <row r="994" spans="1:17">
      <c r="A994" s="8"/>
      <c r="B994" s="8"/>
      <c r="C994" s="8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</row>
    <row r="995" spans="1:17">
      <c r="A995" s="8"/>
      <c r="B995" s="8"/>
      <c r="C995" s="8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</row>
    <row r="996" spans="1:17">
      <c r="A996" s="8"/>
      <c r="B996" s="8"/>
      <c r="C996" s="8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</row>
    <row r="997" spans="1:17">
      <c r="A997" s="8"/>
      <c r="B997" s="8"/>
      <c r="C997" s="8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</row>
    <row r="998" spans="1:17">
      <c r="A998" s="8"/>
      <c r="B998" s="8"/>
      <c r="C998" s="8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</row>
    <row r="999" spans="1:17">
      <c r="A999" s="8"/>
      <c r="B999" s="8"/>
      <c r="C999" s="8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</row>
    <row r="1000" spans="1:17">
      <c r="A1000" s="8"/>
      <c r="B1000" s="8"/>
      <c r="C1000" s="8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</row>
    <row r="1001" spans="1:17">
      <c r="A1001" s="8"/>
      <c r="B1001" s="8"/>
      <c r="C1001" s="8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</row>
    <row r="1002" spans="1:17">
      <c r="A1002" s="8"/>
      <c r="B1002" s="8"/>
      <c r="C1002" s="8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</row>
    <row r="1003" spans="1:17">
      <c r="A1003" s="8"/>
      <c r="B1003" s="8"/>
      <c r="C1003" s="8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</row>
    <row r="1004" spans="1:17">
      <c r="A1004" s="8"/>
      <c r="B1004" s="8"/>
      <c r="C1004" s="8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</row>
    <row r="1005" spans="1:17">
      <c r="A1005" s="8"/>
      <c r="B1005" s="8"/>
      <c r="C1005" s="8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</row>
    <row r="1006" spans="1:17">
      <c r="A1006" s="8"/>
      <c r="B1006" s="8"/>
      <c r="C1006" s="8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</row>
    <row r="1007" spans="1:17">
      <c r="A1007" s="8"/>
      <c r="B1007" s="8"/>
      <c r="C1007" s="8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</row>
    <row r="1008" spans="1:17">
      <c r="A1008" s="8"/>
      <c r="B1008" s="8"/>
      <c r="C1008" s="8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</row>
    <row r="1009" spans="1:17">
      <c r="A1009" s="8"/>
      <c r="B1009" s="8"/>
      <c r="C1009" s="8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957"/>
  <sheetViews>
    <sheetView tabSelected="1" topLeftCell="B9" zoomScale="83" zoomScaleNormal="83" workbookViewId="0">
      <selection activeCell="E35" sqref="E35"/>
    </sheetView>
  </sheetViews>
  <sheetFormatPr defaultColWidth="8.85546875" defaultRowHeight="12.75"/>
  <cols>
    <col min="1" max="1" width="0.7109375" style="2" customWidth="1"/>
    <col min="2" max="2" width="42.85546875" style="2" customWidth="1"/>
    <col min="3" max="3" width="12.140625" style="2" customWidth="1"/>
    <col min="4" max="16" width="10.7109375" style="2" customWidth="1"/>
    <col min="17" max="16384" width="8.85546875" style="2"/>
  </cols>
  <sheetData>
    <row r="1" spans="1:18">
      <c r="A1" s="8"/>
      <c r="B1" s="55" t="s">
        <v>115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8">
      <c r="A2" s="8"/>
      <c r="C2" s="39"/>
      <c r="D2" s="140" t="s">
        <v>113</v>
      </c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39"/>
    </row>
    <row r="3" spans="1:18" ht="25.5">
      <c r="A3" s="52"/>
      <c r="B3" s="46"/>
      <c r="C3" s="47" t="s">
        <v>0</v>
      </c>
      <c r="D3" s="173">
        <v>1</v>
      </c>
      <c r="E3" s="173">
        <f>+D3+1</f>
        <v>2</v>
      </c>
      <c r="F3" s="173">
        <f t="shared" ref="F3:O3" si="0">+E3+1</f>
        <v>3</v>
      </c>
      <c r="G3" s="44">
        <f t="shared" si="0"/>
        <v>4</v>
      </c>
      <c r="H3" s="44">
        <f t="shared" si="0"/>
        <v>5</v>
      </c>
      <c r="I3" s="44">
        <f t="shared" si="0"/>
        <v>6</v>
      </c>
      <c r="J3" s="44">
        <f t="shared" si="0"/>
        <v>7</v>
      </c>
      <c r="K3" s="44">
        <f t="shared" si="0"/>
        <v>8</v>
      </c>
      <c r="L3" s="44">
        <f t="shared" si="0"/>
        <v>9</v>
      </c>
      <c r="M3" s="44">
        <f t="shared" si="0"/>
        <v>10</v>
      </c>
      <c r="N3" s="44">
        <f t="shared" si="0"/>
        <v>11</v>
      </c>
      <c r="O3" s="44">
        <f t="shared" si="0"/>
        <v>12</v>
      </c>
      <c r="P3" s="44" t="s">
        <v>13</v>
      </c>
    </row>
    <row r="4" spans="1:18" s="4" customFormat="1">
      <c r="A4" s="53"/>
      <c r="B4" s="56" t="s">
        <v>20</v>
      </c>
      <c r="C4" s="48">
        <f>+ФМ!Q63</f>
        <v>13734600</v>
      </c>
      <c r="D4" s="173"/>
      <c r="E4" s="173"/>
      <c r="F4" s="173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8" s="4" customFormat="1">
      <c r="A5" s="54"/>
      <c r="B5" s="56" t="s">
        <v>21</v>
      </c>
      <c r="C5" s="49">
        <v>5000000</v>
      </c>
      <c r="D5" s="173"/>
      <c r="E5" s="173"/>
      <c r="F5" s="173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8" s="4" customFormat="1">
      <c r="A6" s="54"/>
      <c r="B6" s="56" t="s">
        <v>18</v>
      </c>
      <c r="C6" s="50">
        <v>0.3</v>
      </c>
      <c r="D6" s="171">
        <f>+$C$6*ФМ!E63</f>
        <v>-1153830</v>
      </c>
      <c r="E6" s="171">
        <f>+$C$6*ФМ!F63</f>
        <v>-200130</v>
      </c>
      <c r="F6" s="171">
        <f>+$C$6*ФМ!G63</f>
        <v>-200130</v>
      </c>
      <c r="G6" s="45">
        <f>+$C$6*ФМ!H63</f>
        <v>70140</v>
      </c>
      <c r="H6" s="45">
        <f>+$C$6*ФМ!I63</f>
        <v>558990</v>
      </c>
      <c r="I6" s="45">
        <f>+$C$6*ФМ!J63</f>
        <v>558990</v>
      </c>
      <c r="J6" s="45">
        <f>+$C$6*ФМ!K63</f>
        <v>558990</v>
      </c>
      <c r="K6" s="45">
        <f>+$C$6*ФМ!L63</f>
        <v>558990</v>
      </c>
      <c r="L6" s="45">
        <f>+$C$6*ФМ!M63</f>
        <v>558990</v>
      </c>
      <c r="M6" s="45">
        <f>+$C$6*ФМ!N63</f>
        <v>829260</v>
      </c>
      <c r="N6" s="45">
        <f>+$C$6*ФМ!O63</f>
        <v>829260</v>
      </c>
      <c r="O6" s="45">
        <f>+$C$6*ФМ!P63</f>
        <v>829260</v>
      </c>
      <c r="P6" s="45">
        <f>SUM(D6:O6)</f>
        <v>3798780</v>
      </c>
      <c r="R6" s="4" t="s">
        <v>116</v>
      </c>
    </row>
    <row r="7" spans="1:18">
      <c r="A7" s="8"/>
      <c r="B7" s="56" t="s">
        <v>17</v>
      </c>
      <c r="C7" s="44"/>
      <c r="D7" s="172">
        <f>+D6/$C$5</f>
        <v>-0.230766</v>
      </c>
      <c r="E7" s="172">
        <f t="shared" ref="E7:O7" si="1">+E6/$C$5</f>
        <v>-4.0025999999999999E-2</v>
      </c>
      <c r="F7" s="172">
        <f t="shared" si="1"/>
        <v>-4.0025999999999999E-2</v>
      </c>
      <c r="G7" s="51">
        <f t="shared" si="1"/>
        <v>1.4028000000000001E-2</v>
      </c>
      <c r="H7" s="51">
        <f t="shared" si="1"/>
        <v>0.11179799999999999</v>
      </c>
      <c r="I7" s="51">
        <f t="shared" si="1"/>
        <v>0.11179799999999999</v>
      </c>
      <c r="J7" s="51">
        <f t="shared" si="1"/>
        <v>0.11179799999999999</v>
      </c>
      <c r="K7" s="51">
        <f t="shared" si="1"/>
        <v>0.11179799999999999</v>
      </c>
      <c r="L7" s="51">
        <f t="shared" si="1"/>
        <v>0.11179799999999999</v>
      </c>
      <c r="M7" s="51">
        <f t="shared" si="1"/>
        <v>0.165852</v>
      </c>
      <c r="N7" s="51">
        <f t="shared" si="1"/>
        <v>0.165852</v>
      </c>
      <c r="O7" s="51">
        <f t="shared" si="1"/>
        <v>0.165852</v>
      </c>
      <c r="P7" s="44"/>
    </row>
    <row r="8" spans="1:18">
      <c r="A8" s="8"/>
      <c r="B8" s="174"/>
      <c r="C8" s="39"/>
      <c r="D8" s="176"/>
      <c r="E8" s="176"/>
      <c r="F8" s="176"/>
      <c r="G8" s="175"/>
      <c r="H8" s="175"/>
      <c r="I8" s="175"/>
      <c r="J8" s="175"/>
      <c r="K8" s="175"/>
      <c r="L8" s="175"/>
      <c r="M8" s="175"/>
      <c r="N8" s="175"/>
      <c r="O8" s="175"/>
      <c r="P8" s="39"/>
    </row>
    <row r="9" spans="1:18">
      <c r="A9" s="8"/>
      <c r="B9" s="174"/>
      <c r="C9" s="39"/>
      <c r="D9" s="176"/>
      <c r="E9" s="176"/>
      <c r="F9" s="176"/>
      <c r="G9" s="175"/>
      <c r="H9" s="175"/>
      <c r="I9" s="175"/>
      <c r="J9" s="175"/>
      <c r="K9" s="175"/>
      <c r="L9" s="175"/>
      <c r="M9" s="175"/>
      <c r="N9" s="175"/>
      <c r="O9" s="175"/>
      <c r="P9" s="39"/>
    </row>
    <row r="10" spans="1:18">
      <c r="A10" s="8"/>
      <c r="C10" s="39"/>
      <c r="D10" s="140" t="s">
        <v>114</v>
      </c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39"/>
    </row>
    <row r="11" spans="1:18" ht="25.5">
      <c r="A11" s="8"/>
      <c r="B11" s="46"/>
      <c r="C11" s="47" t="s">
        <v>112</v>
      </c>
      <c r="D11" s="198">
        <v>1</v>
      </c>
      <c r="E11" s="198">
        <f>+D11+1</f>
        <v>2</v>
      </c>
      <c r="F11" s="198">
        <f t="shared" ref="F11" si="2">+E11+1</f>
        <v>3</v>
      </c>
      <c r="G11" s="44">
        <f t="shared" ref="G11" si="3">+F11+1</f>
        <v>4</v>
      </c>
      <c r="H11" s="44">
        <f t="shared" ref="H11" si="4">+G11+1</f>
        <v>5</v>
      </c>
      <c r="I11" s="44">
        <f t="shared" ref="I11" si="5">+H11+1</f>
        <v>6</v>
      </c>
      <c r="J11" s="44">
        <f t="shared" ref="J11" si="6">+I11+1</f>
        <v>7</v>
      </c>
      <c r="K11" s="44">
        <f t="shared" ref="K11" si="7">+J11+1</f>
        <v>8</v>
      </c>
      <c r="L11" s="44">
        <f t="shared" ref="L11" si="8">+K11+1</f>
        <v>9</v>
      </c>
      <c r="M11" s="44">
        <f t="shared" ref="M11" si="9">+L11+1</f>
        <v>10</v>
      </c>
      <c r="N11" s="44">
        <f t="shared" ref="N11" si="10">+M11+1</f>
        <v>11</v>
      </c>
      <c r="O11" s="44">
        <f t="shared" ref="O11" si="11">+N11+1</f>
        <v>12</v>
      </c>
      <c r="P11" s="44" t="s">
        <v>13</v>
      </c>
    </row>
    <row r="12" spans="1:18">
      <c r="A12" s="8"/>
      <c r="B12" s="56" t="s">
        <v>20</v>
      </c>
      <c r="C12" s="48">
        <v>55983360</v>
      </c>
      <c r="D12" s="198"/>
      <c r="E12" s="198"/>
      <c r="F12" s="198"/>
      <c r="G12" s="44"/>
      <c r="H12" s="44"/>
      <c r="I12" s="44"/>
      <c r="J12" s="44"/>
      <c r="K12" s="44"/>
      <c r="L12" s="44"/>
      <c r="M12" s="44"/>
      <c r="N12" s="44"/>
      <c r="O12" s="44"/>
      <c r="P12" s="44"/>
    </row>
    <row r="13" spans="1:18">
      <c r="A13" s="8"/>
      <c r="B13" s="56" t="s">
        <v>21</v>
      </c>
      <c r="C13" s="49">
        <v>1201220</v>
      </c>
      <c r="D13" s="198"/>
      <c r="E13" s="198"/>
      <c r="F13" s="198"/>
      <c r="G13" s="44"/>
      <c r="H13" s="44"/>
      <c r="I13" s="44"/>
      <c r="J13" s="44"/>
      <c r="K13" s="44"/>
      <c r="L13" s="44"/>
      <c r="M13" s="44"/>
      <c r="N13" s="44"/>
      <c r="O13" s="44"/>
      <c r="P13" s="44"/>
    </row>
    <row r="14" spans="1:18">
      <c r="A14" s="8"/>
      <c r="B14" s="56" t="s">
        <v>18</v>
      </c>
      <c r="C14" s="50">
        <v>0.1</v>
      </c>
      <c r="D14" s="199">
        <f>+$C$14*ФМ!S63</f>
        <v>436498</v>
      </c>
      <c r="E14" s="199">
        <f>+$C$14*ФМ!T63</f>
        <v>436498</v>
      </c>
      <c r="F14" s="199">
        <f>+$C$14*ФМ!U63</f>
        <v>436498</v>
      </c>
      <c r="G14" s="45">
        <f>+$C$14*ФМ!V63</f>
        <v>526588</v>
      </c>
      <c r="H14" s="45">
        <f>+$C$14*ФМ!W63</f>
        <v>436498</v>
      </c>
      <c r="I14" s="45">
        <f>+$C$14*ФМ!X63</f>
        <v>436498</v>
      </c>
      <c r="J14" s="45">
        <f>+$C$14*ФМ!Y63</f>
        <v>436498</v>
      </c>
      <c r="K14" s="45">
        <f>+$C$14*ФМ!Z63</f>
        <v>436498</v>
      </c>
      <c r="L14" s="45">
        <f>+$C$14*ФМ!AA63</f>
        <v>436498</v>
      </c>
      <c r="M14" s="45">
        <f>+$C$14*ФМ!AB63</f>
        <v>526588</v>
      </c>
      <c r="N14" s="45">
        <f>+$C$14*ФМ!AC63</f>
        <v>526588</v>
      </c>
      <c r="O14" s="45">
        <f>+$C$14*ФМ!AD63</f>
        <v>526588</v>
      </c>
      <c r="P14" s="45">
        <f>SUM(D14:O14)</f>
        <v>5598336</v>
      </c>
    </row>
    <row r="15" spans="1:18">
      <c r="A15" s="8"/>
      <c r="B15" s="56" t="s">
        <v>17</v>
      </c>
      <c r="C15" s="44"/>
      <c r="D15" s="200">
        <f>+D14/$C$5</f>
        <v>8.7299600000000005E-2</v>
      </c>
      <c r="E15" s="200">
        <f>+E14/$C$5</f>
        <v>8.7299600000000005E-2</v>
      </c>
      <c r="F15" s="200">
        <f t="shared" ref="F15:O15" si="12">+F14/$C$5</f>
        <v>8.7299600000000005E-2</v>
      </c>
      <c r="G15" s="51">
        <f t="shared" si="12"/>
        <v>0.1053176</v>
      </c>
      <c r="H15" s="51">
        <f t="shared" si="12"/>
        <v>8.7299600000000005E-2</v>
      </c>
      <c r="I15" s="51">
        <f t="shared" si="12"/>
        <v>8.7299600000000005E-2</v>
      </c>
      <c r="J15" s="51">
        <f t="shared" si="12"/>
        <v>8.7299600000000005E-2</v>
      </c>
      <c r="K15" s="51">
        <f t="shared" si="12"/>
        <v>8.7299600000000005E-2</v>
      </c>
      <c r="L15" s="51">
        <f t="shared" si="12"/>
        <v>8.7299600000000005E-2</v>
      </c>
      <c r="M15" s="51">
        <f t="shared" si="12"/>
        <v>0.1053176</v>
      </c>
      <c r="N15" s="51">
        <f t="shared" si="12"/>
        <v>0.1053176</v>
      </c>
      <c r="O15" s="51">
        <f t="shared" si="12"/>
        <v>0.1053176</v>
      </c>
      <c r="P15" s="44"/>
    </row>
    <row r="16" spans="1:18">
      <c r="A16" s="8"/>
      <c r="B16" s="174"/>
      <c r="C16" s="39"/>
      <c r="D16" s="176"/>
      <c r="E16" s="176"/>
      <c r="F16" s="176"/>
      <c r="G16" s="175"/>
      <c r="H16" s="175"/>
      <c r="I16" s="175"/>
      <c r="J16" s="175"/>
      <c r="K16" s="175"/>
      <c r="L16" s="175"/>
      <c r="M16" s="175"/>
      <c r="N16" s="175"/>
      <c r="O16" s="175"/>
      <c r="P16" s="39"/>
    </row>
    <row r="17" spans="1:16">
      <c r="A17" s="8"/>
      <c r="B17" s="174"/>
      <c r="C17" s="39"/>
      <c r="D17" s="176"/>
      <c r="E17" s="176"/>
      <c r="F17" s="176"/>
      <c r="G17" s="175"/>
      <c r="H17" s="175"/>
      <c r="I17" s="175"/>
      <c r="J17" s="175"/>
      <c r="K17" s="175"/>
      <c r="L17" s="175"/>
      <c r="M17" s="175"/>
      <c r="N17" s="175"/>
      <c r="O17" s="175"/>
      <c r="P17" s="39"/>
    </row>
    <row r="18" spans="1:16">
      <c r="A18" s="8"/>
      <c r="B18" s="174"/>
      <c r="C18" s="39"/>
      <c r="D18" s="176"/>
      <c r="E18" s="176"/>
      <c r="F18" s="176"/>
      <c r="G18" s="175"/>
      <c r="H18" s="175"/>
      <c r="I18" s="175"/>
      <c r="J18" s="175"/>
      <c r="K18" s="175"/>
      <c r="L18" s="175"/>
      <c r="M18" s="175"/>
      <c r="N18" s="175"/>
      <c r="O18" s="175"/>
      <c r="P18" s="39"/>
    </row>
    <row r="19" spans="1:16">
      <c r="A19" s="8"/>
      <c r="B19" s="8"/>
      <c r="C19" s="3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>
      <c r="A20" s="8"/>
      <c r="B20" s="8"/>
      <c r="C20" s="140" t="s">
        <v>19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8"/>
    </row>
    <row r="21" spans="1:16">
      <c r="A21" s="8"/>
      <c r="B21" s="46"/>
      <c r="C21" s="57" t="s">
        <v>0</v>
      </c>
      <c r="D21" s="44">
        <v>1</v>
      </c>
      <c r="E21" s="44">
        <f>+D21+1</f>
        <v>2</v>
      </c>
      <c r="F21" s="44">
        <f t="shared" ref="F21" si="13">+E21+1</f>
        <v>3</v>
      </c>
      <c r="G21" s="44">
        <f t="shared" ref="G21" si="14">+F21+1</f>
        <v>4</v>
      </c>
      <c r="H21" s="44">
        <f t="shared" ref="H21" si="15">+G21+1</f>
        <v>5</v>
      </c>
      <c r="I21" s="44">
        <f t="shared" ref="I21" si="16">+H21+1</f>
        <v>6</v>
      </c>
      <c r="J21" s="44">
        <f t="shared" ref="J21" si="17">+I21+1</f>
        <v>7</v>
      </c>
      <c r="K21" s="44">
        <f t="shared" ref="K21" si="18">+J21+1</f>
        <v>8</v>
      </c>
      <c r="L21" s="44">
        <f t="shared" ref="L21" si="19">+K21+1</f>
        <v>9</v>
      </c>
      <c r="M21" s="44">
        <f t="shared" ref="M21" si="20">+L21+1</f>
        <v>10</v>
      </c>
      <c r="N21" s="44">
        <f t="shared" ref="N21" si="21">+M21+1</f>
        <v>11</v>
      </c>
      <c r="O21" s="44">
        <f t="shared" ref="O21" si="22">+N21+1</f>
        <v>12</v>
      </c>
      <c r="P21" s="39"/>
    </row>
    <row r="22" spans="1:16">
      <c r="A22" s="8"/>
      <c r="B22" s="56" t="s">
        <v>22</v>
      </c>
      <c r="C22" s="48">
        <f>+-C5</f>
        <v>-5000000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39"/>
    </row>
    <row r="23" spans="1:16">
      <c r="A23" s="8"/>
      <c r="B23" s="56" t="s">
        <v>15</v>
      </c>
      <c r="C23" s="48">
        <v>0</v>
      </c>
      <c r="D23" s="45">
        <f>+D6</f>
        <v>-1153830</v>
      </c>
      <c r="E23" s="45">
        <f t="shared" ref="E23:O23" si="23">+E6</f>
        <v>-200130</v>
      </c>
      <c r="F23" s="45">
        <f t="shared" si="23"/>
        <v>-200130</v>
      </c>
      <c r="G23" s="45">
        <f t="shared" si="23"/>
        <v>70140</v>
      </c>
      <c r="H23" s="45">
        <f t="shared" si="23"/>
        <v>558990</v>
      </c>
      <c r="I23" s="45">
        <f t="shared" si="23"/>
        <v>558990</v>
      </c>
      <c r="J23" s="45">
        <f t="shared" si="23"/>
        <v>558990</v>
      </c>
      <c r="K23" s="45">
        <f t="shared" si="23"/>
        <v>558990</v>
      </c>
      <c r="L23" s="45">
        <f t="shared" si="23"/>
        <v>558990</v>
      </c>
      <c r="M23" s="45">
        <f t="shared" si="23"/>
        <v>829260</v>
      </c>
      <c r="N23" s="45">
        <f t="shared" si="23"/>
        <v>829260</v>
      </c>
      <c r="O23" s="45">
        <f t="shared" si="23"/>
        <v>829260</v>
      </c>
      <c r="P23" s="39"/>
    </row>
    <row r="24" spans="1:16">
      <c r="A24" s="8"/>
      <c r="B24" s="56" t="s">
        <v>16</v>
      </c>
      <c r="C24" s="48">
        <f>+ФМ!Q72</f>
        <v>0</v>
      </c>
      <c r="D24" s="45">
        <f>SUM(D22:D23)</f>
        <v>-1153830</v>
      </c>
      <c r="E24" s="45">
        <f t="shared" ref="E24:O24" si="24">SUM(E22:E23)</f>
        <v>-200130</v>
      </c>
      <c r="F24" s="45">
        <f t="shared" si="24"/>
        <v>-200130</v>
      </c>
      <c r="G24" s="45">
        <f t="shared" si="24"/>
        <v>70140</v>
      </c>
      <c r="H24" s="45">
        <f t="shared" si="24"/>
        <v>558990</v>
      </c>
      <c r="I24" s="45">
        <f t="shared" si="24"/>
        <v>558990</v>
      </c>
      <c r="J24" s="45">
        <f t="shared" si="24"/>
        <v>558990</v>
      </c>
      <c r="K24" s="45">
        <f t="shared" si="24"/>
        <v>558990</v>
      </c>
      <c r="L24" s="45">
        <f t="shared" si="24"/>
        <v>558990</v>
      </c>
      <c r="M24" s="45">
        <f t="shared" si="24"/>
        <v>829260</v>
      </c>
      <c r="N24" s="45">
        <f t="shared" si="24"/>
        <v>829260</v>
      </c>
      <c r="O24" s="45">
        <f t="shared" si="24"/>
        <v>829260</v>
      </c>
      <c r="P24" s="39"/>
    </row>
    <row r="25" spans="1:16">
      <c r="A25" s="8"/>
      <c r="B25" s="56" t="s">
        <v>14</v>
      </c>
      <c r="C25" s="49">
        <f>SUM(C22:C24)</f>
        <v>-5000000</v>
      </c>
      <c r="D25" s="45">
        <f>+C25+D24</f>
        <v>-6153830</v>
      </c>
      <c r="E25" s="45">
        <f t="shared" ref="E25:O25" si="25">+D25+E24</f>
        <v>-6353960</v>
      </c>
      <c r="F25" s="45">
        <f t="shared" si="25"/>
        <v>-6554090</v>
      </c>
      <c r="G25" s="45">
        <f t="shared" si="25"/>
        <v>-6483950</v>
      </c>
      <c r="H25" s="45">
        <f t="shared" si="25"/>
        <v>-5924960</v>
      </c>
      <c r="I25" s="45">
        <f t="shared" si="25"/>
        <v>-5365970</v>
      </c>
      <c r="J25" s="45">
        <f t="shared" si="25"/>
        <v>-4806980</v>
      </c>
      <c r="K25" s="45">
        <f t="shared" si="25"/>
        <v>-4247990</v>
      </c>
      <c r="L25" s="45">
        <f t="shared" si="25"/>
        <v>-3689000</v>
      </c>
      <c r="M25" s="45">
        <f t="shared" si="25"/>
        <v>-2859740</v>
      </c>
      <c r="N25" s="45">
        <f t="shared" si="25"/>
        <v>-2030480</v>
      </c>
      <c r="O25" s="45">
        <f t="shared" si="25"/>
        <v>-1201220</v>
      </c>
      <c r="P25" s="39"/>
    </row>
    <row r="26" spans="1:16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>
      <c r="A27" s="8"/>
      <c r="B27" s="8"/>
      <c r="C27" s="140" t="s">
        <v>19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8"/>
    </row>
    <row r="28" spans="1:16">
      <c r="A28" s="8"/>
      <c r="B28" s="46"/>
      <c r="C28" s="57" t="s">
        <v>112</v>
      </c>
      <c r="D28" s="44">
        <v>1</v>
      </c>
      <c r="E28" s="44">
        <f>+D28+1</f>
        <v>2</v>
      </c>
      <c r="F28" s="44">
        <f t="shared" ref="F28" si="26">+E28+1</f>
        <v>3</v>
      </c>
      <c r="G28" s="44">
        <f t="shared" ref="G28" si="27">+F28+1</f>
        <v>4</v>
      </c>
      <c r="H28" s="44">
        <f t="shared" ref="H28" si="28">+G28+1</f>
        <v>5</v>
      </c>
      <c r="I28" s="44">
        <f t="shared" ref="I28" si="29">+H28+1</f>
        <v>6</v>
      </c>
      <c r="J28" s="44">
        <f t="shared" ref="J28" si="30">+I28+1</f>
        <v>7</v>
      </c>
      <c r="K28" s="44">
        <f t="shared" ref="K28" si="31">+J28+1</f>
        <v>8</v>
      </c>
      <c r="L28" s="44">
        <f t="shared" ref="L28" si="32">+K28+1</f>
        <v>9</v>
      </c>
      <c r="M28" s="44">
        <f t="shared" ref="M28" si="33">+L28+1</f>
        <v>10</v>
      </c>
      <c r="N28" s="44">
        <f t="shared" ref="N28" si="34">+M28+1</f>
        <v>11</v>
      </c>
      <c r="O28" s="44">
        <f t="shared" ref="O28" si="35">+N28+1</f>
        <v>12</v>
      </c>
      <c r="P28" s="8"/>
    </row>
    <row r="29" spans="1:16">
      <c r="A29" s="8"/>
      <c r="B29" s="56" t="s">
        <v>22</v>
      </c>
      <c r="C29" s="48">
        <f>+-C13</f>
        <v>-1201220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8"/>
    </row>
    <row r="30" spans="1:16">
      <c r="A30" s="8"/>
      <c r="B30" s="56" t="s">
        <v>15</v>
      </c>
      <c r="C30" s="48">
        <v>0</v>
      </c>
      <c r="D30" s="45">
        <f>D14</f>
        <v>436498</v>
      </c>
      <c r="E30" s="45">
        <f>E14</f>
        <v>436498</v>
      </c>
      <c r="F30" s="45">
        <f>F14</f>
        <v>436498</v>
      </c>
      <c r="G30" s="45">
        <f>G14</f>
        <v>526588</v>
      </c>
      <c r="H30" s="45">
        <f>H14</f>
        <v>436498</v>
      </c>
      <c r="I30" s="45">
        <f>I14</f>
        <v>436498</v>
      </c>
      <c r="J30" s="45">
        <f>J14</f>
        <v>436498</v>
      </c>
      <c r="K30" s="45">
        <f>K14</f>
        <v>436498</v>
      </c>
      <c r="L30" s="45">
        <f>L14</f>
        <v>436498</v>
      </c>
      <c r="M30" s="45">
        <f>M14</f>
        <v>526588</v>
      </c>
      <c r="N30" s="45">
        <f>N14</f>
        <v>526588</v>
      </c>
      <c r="O30" s="45">
        <f>O14</f>
        <v>526588</v>
      </c>
      <c r="P30" s="8"/>
    </row>
    <row r="31" spans="1:16">
      <c r="A31" s="8"/>
      <c r="B31" s="56" t="s">
        <v>16</v>
      </c>
      <c r="C31" s="48">
        <f>+ФМ!Q79</f>
        <v>0</v>
      </c>
      <c r="D31" s="45">
        <f>SUM(D29:D30)</f>
        <v>436498</v>
      </c>
      <c r="E31" s="45">
        <f t="shared" ref="E31:O31" si="36">SUM(E29:E30)</f>
        <v>436498</v>
      </c>
      <c r="F31" s="45">
        <f t="shared" si="36"/>
        <v>436498</v>
      </c>
      <c r="G31" s="45">
        <f t="shared" si="36"/>
        <v>526588</v>
      </c>
      <c r="H31" s="45">
        <f t="shared" si="36"/>
        <v>436498</v>
      </c>
      <c r="I31" s="45">
        <f t="shared" si="36"/>
        <v>436498</v>
      </c>
      <c r="J31" s="45">
        <f t="shared" si="36"/>
        <v>436498</v>
      </c>
      <c r="K31" s="45">
        <f t="shared" si="36"/>
        <v>436498</v>
      </c>
      <c r="L31" s="45">
        <f t="shared" si="36"/>
        <v>436498</v>
      </c>
      <c r="M31" s="45">
        <f t="shared" si="36"/>
        <v>526588</v>
      </c>
      <c r="N31" s="45">
        <f t="shared" si="36"/>
        <v>526588</v>
      </c>
      <c r="O31" s="45">
        <f t="shared" si="36"/>
        <v>526588</v>
      </c>
      <c r="P31" s="8"/>
    </row>
    <row r="32" spans="1:16">
      <c r="A32" s="8"/>
      <c r="B32" s="56" t="s">
        <v>14</v>
      </c>
      <c r="C32" s="49">
        <f>SUM(C29:C31)</f>
        <v>-1201220</v>
      </c>
      <c r="D32" s="45">
        <f>+C32+D31</f>
        <v>-764722</v>
      </c>
      <c r="E32" s="45">
        <f t="shared" ref="E32" si="37">+D32+E31</f>
        <v>-328224</v>
      </c>
      <c r="F32" s="45">
        <f t="shared" ref="F32" si="38">+E32+F31</f>
        <v>108274</v>
      </c>
      <c r="G32" s="45">
        <f t="shared" ref="G32" si="39">+F32+G31</f>
        <v>634862</v>
      </c>
      <c r="H32" s="45">
        <f t="shared" ref="H32" si="40">+G32+H31</f>
        <v>1071360</v>
      </c>
      <c r="I32" s="45">
        <f t="shared" ref="I32" si="41">+H32+I31</f>
        <v>1507858</v>
      </c>
      <c r="J32" s="45">
        <f t="shared" ref="J32" si="42">+I32+J31</f>
        <v>1944356</v>
      </c>
      <c r="K32" s="45">
        <f t="shared" ref="K32" si="43">+J32+K31</f>
        <v>2380854</v>
      </c>
      <c r="L32" s="45">
        <f t="shared" ref="L32" si="44">+K32+L31</f>
        <v>2817352</v>
      </c>
      <c r="M32" s="45">
        <f t="shared" ref="M32" si="45">+L32+M31</f>
        <v>3343940</v>
      </c>
      <c r="N32" s="45">
        <f t="shared" ref="N32" si="46">+M32+N31</f>
        <v>3870528</v>
      </c>
      <c r="O32" s="201">
        <f t="shared" ref="O32" si="47">+N32+O31</f>
        <v>4397116</v>
      </c>
      <c r="P32" s="8"/>
    </row>
    <row r="33" spans="1:16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ht="24.75" customHeight="1">
      <c r="A35" s="8"/>
      <c r="B35" s="202" t="s">
        <v>117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ht="24.75" customHeight="1">
      <c r="A36" s="8"/>
      <c r="B36" s="202" t="s">
        <v>118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ht="24.75" customHeight="1">
      <c r="A37" s="8"/>
      <c r="B37" s="202" t="s">
        <v>119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1:16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6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6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6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16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6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6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1:16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1:16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1:16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1:16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1:16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6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1:16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1:16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6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6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1:16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6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1:16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1:16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1:16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6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6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6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6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6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1:16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1:16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1:16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1:16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1:16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1:16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1:16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1:16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1:16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1:16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</row>
    <row r="110" spans="1:16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</row>
    <row r="111" spans="1:16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</row>
    <row r="112" spans="1:16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</row>
    <row r="113" spans="1:16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</row>
    <row r="114" spans="1:16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</row>
    <row r="115" spans="1:16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</row>
    <row r="116" spans="1:16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1:16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8" spans="1:16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16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</row>
    <row r="120" spans="1:16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pans="1:16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spans="1:16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spans="1:16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1:16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1:16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1:16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7" spans="1:16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</row>
    <row r="128" spans="1:16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</row>
    <row r="129" spans="1:16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</row>
    <row r="130" spans="1:16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</row>
    <row r="131" spans="1:16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</row>
    <row r="132" spans="1:16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</row>
    <row r="133" spans="1:16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</row>
    <row r="134" spans="1:16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</row>
    <row r="135" spans="1:16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</row>
    <row r="136" spans="1:16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</row>
    <row r="137" spans="1:16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</row>
    <row r="138" spans="1:16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</row>
    <row r="139" spans="1:16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1:16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1:16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1:16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1:16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1:16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1:16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1:1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1:16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6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1:16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1:16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1:16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1:16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1:16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1:16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1:16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1:16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1:16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1:16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1:16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1:16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1:16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</row>
    <row r="163" spans="1:16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</row>
    <row r="164" spans="1:16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</row>
    <row r="165" spans="1:16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</row>
    <row r="166" spans="1:1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</row>
    <row r="167" spans="1:16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</row>
    <row r="168" spans="1:16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</row>
    <row r="169" spans="1:16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</row>
    <row r="170" spans="1:16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</row>
    <row r="171" spans="1:16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</row>
    <row r="172" spans="1:16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</row>
    <row r="173" spans="1:16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</row>
    <row r="174" spans="1:16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</row>
    <row r="175" spans="1:16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</row>
    <row r="176" spans="1:1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</row>
    <row r="177" spans="1:16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</row>
    <row r="178" spans="1:16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</row>
    <row r="179" spans="1:16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</row>
    <row r="180" spans="1:16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</row>
    <row r="181" spans="1:16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</row>
    <row r="182" spans="1:16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1:16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</row>
    <row r="184" spans="1:16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</row>
    <row r="185" spans="1:16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</row>
    <row r="186" spans="1:1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</row>
    <row r="187" spans="1:16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</row>
    <row r="188" spans="1:16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</row>
    <row r="189" spans="1:16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</row>
    <row r="190" spans="1:16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</row>
    <row r="191" spans="1:16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</row>
    <row r="192" spans="1:16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</row>
    <row r="193" spans="1:16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</row>
    <row r="194" spans="1:16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</row>
    <row r="195" spans="1:16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</row>
    <row r="196" spans="1:1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pans="1:16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</row>
    <row r="198" spans="1:16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</row>
    <row r="199" spans="1:16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</row>
    <row r="200" spans="1:16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</row>
    <row r="201" spans="1:16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</row>
    <row r="202" spans="1:16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</row>
    <row r="203" spans="1:16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</row>
    <row r="204" spans="1:16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</row>
    <row r="205" spans="1:16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</row>
    <row r="206" spans="1:1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</row>
    <row r="207" spans="1:16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</row>
    <row r="208" spans="1:16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</row>
    <row r="209" spans="1:16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</row>
    <row r="210" spans="1:16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</row>
    <row r="211" spans="1:16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</row>
    <row r="212" spans="1:16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</row>
    <row r="213" spans="1:16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</row>
    <row r="214" spans="1:16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</row>
    <row r="215" spans="1:16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</row>
    <row r="216" spans="1: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</row>
    <row r="217" spans="1:16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</row>
    <row r="218" spans="1:16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</row>
    <row r="219" spans="1:16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</row>
    <row r="220" spans="1:16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</row>
    <row r="221" spans="1:16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</row>
    <row r="222" spans="1:16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</row>
    <row r="223" spans="1:16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</row>
    <row r="224" spans="1:16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</row>
    <row r="225" spans="1:16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</row>
    <row r="226" spans="1:1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</row>
    <row r="227" spans="1:16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</row>
    <row r="228" spans="1:16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</row>
    <row r="229" spans="1:16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</row>
    <row r="230" spans="1:16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</row>
    <row r="231" spans="1:16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</row>
    <row r="232" spans="1:16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</row>
    <row r="233" spans="1:16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</row>
    <row r="234" spans="1:16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</row>
    <row r="235" spans="1:16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</row>
    <row r="236" spans="1:1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</row>
    <row r="237" spans="1:16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</row>
    <row r="238" spans="1:16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</row>
    <row r="239" spans="1:16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</row>
    <row r="240" spans="1:16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</row>
    <row r="241" spans="1:16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</row>
    <row r="242" spans="1:16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</row>
    <row r="243" spans="1:16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</row>
    <row r="244" spans="1:16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</row>
    <row r="245" spans="1:16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</row>
    <row r="246" spans="1:1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</row>
    <row r="247" spans="1:16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</row>
    <row r="248" spans="1:16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</row>
    <row r="249" spans="1:16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</row>
    <row r="250" spans="1:16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</row>
    <row r="251" spans="1:16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</row>
    <row r="252" spans="1:16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</row>
    <row r="253" spans="1:16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</row>
    <row r="254" spans="1:16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</row>
    <row r="255" spans="1:16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</row>
    <row r="256" spans="1:1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</row>
    <row r="257" spans="1:16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1:16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</row>
    <row r="259" spans="1:16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</row>
    <row r="260" spans="1:16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</row>
    <row r="261" spans="1:16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</row>
    <row r="262" spans="1:16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</row>
    <row r="263" spans="1:16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</row>
    <row r="264" spans="1:16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</row>
    <row r="265" spans="1:16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</row>
    <row r="266" spans="1:1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</row>
    <row r="267" spans="1:16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</row>
    <row r="268" spans="1:16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</row>
    <row r="269" spans="1:16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</row>
    <row r="270" spans="1:16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</row>
    <row r="271" spans="1:16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</row>
    <row r="272" spans="1:16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</row>
    <row r="273" spans="1:16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1:16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</row>
    <row r="275" spans="1:16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</row>
    <row r="276" spans="1:1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</row>
    <row r="277" spans="1:16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</row>
    <row r="278" spans="1:16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</row>
    <row r="279" spans="1:16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</row>
    <row r="280" spans="1:16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</row>
    <row r="281" spans="1:16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</row>
    <row r="282" spans="1:16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</row>
    <row r="283" spans="1:16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</row>
    <row r="284" spans="1:16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</row>
    <row r="285" spans="1:16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</row>
    <row r="286" spans="1:1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1:16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</row>
    <row r="288" spans="1:16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</row>
    <row r="289" spans="1:16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</row>
    <row r="290" spans="1:16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</row>
    <row r="291" spans="1:16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</row>
    <row r="292" spans="1:16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</row>
    <row r="293" spans="1:16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</row>
    <row r="294" spans="1:16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</row>
    <row r="295" spans="1:16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</row>
    <row r="296" spans="1:1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</row>
    <row r="297" spans="1:16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</row>
    <row r="298" spans="1:16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</row>
    <row r="299" spans="1:16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</row>
    <row r="300" spans="1:16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</row>
    <row r="301" spans="1:16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</row>
    <row r="302" spans="1:16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</row>
    <row r="303" spans="1:16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pans="1:16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</row>
    <row r="305" spans="1:16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</row>
    <row r="306" spans="1:1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</row>
    <row r="307" spans="1:16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</row>
    <row r="308" spans="1:16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</row>
    <row r="309" spans="1:16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</row>
    <row r="310" spans="1:16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</row>
    <row r="311" spans="1:16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</row>
    <row r="312" spans="1:16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</row>
    <row r="313" spans="1:16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pans="1:16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</row>
    <row r="315" spans="1:16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</row>
    <row r="316" spans="1: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</row>
    <row r="317" spans="1:16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</row>
    <row r="318" spans="1:16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</row>
    <row r="319" spans="1:16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</row>
    <row r="320" spans="1:16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</row>
    <row r="321" spans="1:16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</row>
    <row r="322" spans="1:16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</row>
    <row r="323" spans="1:16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</row>
    <row r="324" spans="1:16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</row>
    <row r="325" spans="1:16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</row>
    <row r="326" spans="1:1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</row>
    <row r="327" spans="1:16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</row>
    <row r="328" spans="1:16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</row>
    <row r="329" spans="1:16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</row>
    <row r="330" spans="1:16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</row>
    <row r="331" spans="1:16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</row>
    <row r="332" spans="1:16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</row>
    <row r="333" spans="1:16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</row>
    <row r="334" spans="1:16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</row>
    <row r="335" spans="1:16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</row>
    <row r="336" spans="1:1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</row>
    <row r="337" spans="1:16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</row>
    <row r="338" spans="1:16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</row>
    <row r="339" spans="1:16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1:16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</row>
    <row r="341" spans="1:16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</row>
    <row r="342" spans="1:16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</row>
    <row r="343" spans="1:16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</row>
    <row r="344" spans="1:16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</row>
    <row r="345" spans="1:16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</row>
    <row r="346" spans="1:1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</row>
    <row r="347" spans="1:16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</row>
    <row r="348" spans="1:16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</row>
    <row r="349" spans="1:16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</row>
    <row r="350" spans="1:16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</row>
    <row r="351" spans="1:16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</row>
    <row r="352" spans="1:16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</row>
    <row r="353" spans="1:16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</row>
    <row r="354" spans="1:16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</row>
    <row r="355" spans="1:16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</row>
    <row r="356" spans="1:1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</row>
    <row r="357" spans="1:16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</row>
    <row r="358" spans="1:16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</row>
    <row r="359" spans="1:16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</row>
    <row r="360" spans="1:16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</row>
    <row r="361" spans="1:16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</row>
    <row r="362" spans="1:16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</row>
    <row r="363" spans="1:16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</row>
    <row r="364" spans="1:16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</row>
    <row r="365" spans="1:16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</row>
    <row r="366" spans="1:1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</row>
    <row r="367" spans="1:16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</row>
    <row r="368" spans="1:16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</row>
    <row r="369" spans="1:16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</row>
    <row r="370" spans="1:16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</row>
    <row r="371" spans="1:16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</row>
    <row r="372" spans="1:16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</row>
    <row r="373" spans="1:16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</row>
    <row r="374" spans="1:16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</row>
    <row r="375" spans="1:16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</row>
    <row r="376" spans="1:1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</row>
    <row r="377" spans="1:16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</row>
    <row r="378" spans="1:16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</row>
    <row r="379" spans="1:16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</row>
    <row r="380" spans="1:16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</row>
    <row r="381" spans="1:16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</row>
    <row r="382" spans="1:16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</row>
    <row r="383" spans="1:16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</row>
    <row r="384" spans="1:16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</row>
    <row r="385" spans="1:16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</row>
    <row r="386" spans="1:1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</row>
    <row r="387" spans="1:16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</row>
    <row r="388" spans="1:16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</row>
    <row r="389" spans="1:16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</row>
    <row r="390" spans="1:16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</row>
    <row r="391" spans="1:16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</row>
    <row r="392" spans="1:16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</row>
    <row r="393" spans="1:16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</row>
    <row r="394" spans="1:16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</row>
    <row r="395" spans="1:16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</row>
    <row r="396" spans="1:1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</row>
    <row r="397" spans="1:16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</row>
    <row r="398" spans="1:16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</row>
    <row r="399" spans="1:16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</row>
    <row r="400" spans="1:16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</row>
    <row r="401" spans="1:16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</row>
    <row r="402" spans="1:16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</row>
    <row r="403" spans="1:16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</row>
    <row r="404" spans="1:16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</row>
    <row r="405" spans="1:16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</row>
    <row r="406" spans="1:1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</row>
    <row r="407" spans="1:16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</row>
    <row r="408" spans="1:16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</row>
    <row r="409" spans="1:16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</row>
    <row r="410" spans="1:16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</row>
    <row r="411" spans="1:16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</row>
    <row r="412" spans="1:16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</row>
    <row r="413" spans="1:16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</row>
    <row r="414" spans="1:16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</row>
    <row r="415" spans="1:16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</row>
    <row r="416" spans="1:1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</row>
    <row r="417" spans="1:16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</row>
    <row r="418" spans="1:16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</row>
    <row r="419" spans="1:16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</row>
    <row r="420" spans="1:16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</row>
    <row r="421" spans="1:16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</row>
    <row r="422" spans="1:16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</row>
    <row r="423" spans="1:16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</row>
    <row r="424" spans="1:16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</row>
    <row r="425" spans="1:16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</row>
    <row r="426" spans="1:1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</row>
    <row r="427" spans="1:16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</row>
    <row r="428" spans="1:16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</row>
    <row r="429" spans="1:16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</row>
    <row r="430" spans="1:16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</row>
    <row r="431" spans="1:16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</row>
    <row r="432" spans="1:16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</row>
    <row r="433" spans="1:16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</row>
    <row r="434" spans="1:16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</row>
    <row r="435" spans="1:16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</row>
    <row r="436" spans="1:1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</row>
    <row r="437" spans="1:16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</row>
    <row r="438" spans="1:16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</row>
    <row r="439" spans="1:16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</row>
    <row r="440" spans="1:16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</row>
    <row r="441" spans="1:16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</row>
    <row r="442" spans="1:16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</row>
    <row r="443" spans="1:16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</row>
    <row r="444" spans="1:16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</row>
    <row r="445" spans="1:16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</row>
    <row r="446" spans="1:1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</row>
    <row r="447" spans="1:16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</row>
    <row r="448" spans="1:16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</row>
    <row r="449" spans="1:16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</row>
    <row r="450" spans="1:16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</row>
    <row r="451" spans="1:16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</row>
    <row r="452" spans="1:16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</row>
    <row r="453" spans="1:16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</row>
    <row r="454" spans="1:16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</row>
    <row r="455" spans="1:16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</row>
    <row r="456" spans="1:1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</row>
    <row r="457" spans="1:16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</row>
    <row r="458" spans="1:16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</row>
    <row r="459" spans="1:16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</row>
    <row r="460" spans="1:16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</row>
    <row r="461" spans="1:16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</row>
    <row r="462" spans="1:16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</row>
    <row r="463" spans="1:16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</row>
    <row r="464" spans="1:16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</row>
    <row r="465" spans="1:16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</row>
    <row r="466" spans="1:1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</row>
    <row r="467" spans="1:16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</row>
    <row r="468" spans="1:16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</row>
    <row r="469" spans="1:16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</row>
    <row r="470" spans="1:16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</row>
    <row r="471" spans="1:16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</row>
    <row r="472" spans="1:16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</row>
    <row r="473" spans="1:16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</row>
    <row r="474" spans="1:16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</row>
    <row r="475" spans="1:16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</row>
    <row r="476" spans="1:1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</row>
    <row r="477" spans="1:16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</row>
    <row r="478" spans="1:16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</row>
    <row r="479" spans="1:16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</row>
    <row r="480" spans="1:16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</row>
    <row r="481" spans="1:16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</row>
    <row r="482" spans="1:16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</row>
    <row r="483" spans="1:16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</row>
    <row r="484" spans="1:16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</row>
    <row r="485" spans="1:16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</row>
    <row r="486" spans="1:1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</row>
    <row r="487" spans="1:16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</row>
    <row r="488" spans="1:16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</row>
    <row r="489" spans="1:16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</row>
    <row r="490" spans="1:16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</row>
    <row r="491" spans="1:16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</row>
    <row r="492" spans="1:16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</row>
    <row r="493" spans="1:16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</row>
    <row r="494" spans="1:16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</row>
    <row r="495" spans="1:16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</row>
    <row r="496" spans="1:1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</row>
    <row r="497" spans="1:16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</row>
    <row r="498" spans="1:16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</row>
    <row r="499" spans="1:16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</row>
    <row r="500" spans="1:16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</row>
    <row r="501" spans="1:16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</row>
    <row r="502" spans="1:16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</row>
    <row r="503" spans="1:16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</row>
    <row r="504" spans="1:16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</row>
    <row r="505" spans="1:16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</row>
    <row r="506" spans="1:1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</row>
    <row r="507" spans="1:16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</row>
    <row r="508" spans="1:16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</row>
    <row r="509" spans="1:16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</row>
    <row r="510" spans="1:16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</row>
    <row r="511" spans="1:16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</row>
    <row r="512" spans="1:16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</row>
    <row r="513" spans="1:16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</row>
    <row r="514" spans="1:16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</row>
    <row r="515" spans="1:16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</row>
    <row r="516" spans="1:1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</row>
    <row r="517" spans="1:16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</row>
    <row r="518" spans="1:16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</row>
    <row r="519" spans="1:16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</row>
    <row r="520" spans="1:16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</row>
    <row r="521" spans="1:16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</row>
    <row r="522" spans="1:16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</row>
    <row r="523" spans="1:16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</row>
    <row r="524" spans="1:16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</row>
    <row r="525" spans="1:16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</row>
    <row r="526" spans="1:1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</row>
    <row r="527" spans="1:16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</row>
    <row r="528" spans="1:16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</row>
    <row r="529" spans="1:16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</row>
    <row r="530" spans="1:16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</row>
    <row r="531" spans="1:16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</row>
    <row r="532" spans="1:16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</row>
    <row r="533" spans="1:16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</row>
    <row r="534" spans="1:16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</row>
    <row r="535" spans="1:16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</row>
    <row r="536" spans="1:1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</row>
    <row r="537" spans="1:16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</row>
    <row r="538" spans="1:16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</row>
    <row r="539" spans="1:16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</row>
    <row r="540" spans="1:16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</row>
    <row r="541" spans="1:16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</row>
    <row r="542" spans="1:16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</row>
    <row r="543" spans="1:16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</row>
    <row r="544" spans="1:16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</row>
    <row r="545" spans="1:16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</row>
    <row r="546" spans="1:1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</row>
    <row r="547" spans="1:16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</row>
    <row r="548" spans="1:16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</row>
    <row r="549" spans="1:16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</row>
    <row r="550" spans="1:16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</row>
    <row r="551" spans="1:16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</row>
    <row r="552" spans="1:16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</row>
    <row r="553" spans="1:16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</row>
    <row r="554" spans="1:16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</row>
    <row r="555" spans="1:16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</row>
    <row r="556" spans="1:1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</row>
    <row r="557" spans="1:16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</row>
    <row r="558" spans="1:16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</row>
    <row r="559" spans="1:16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</row>
    <row r="560" spans="1:16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</row>
    <row r="561" spans="1:16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</row>
    <row r="562" spans="1:16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</row>
    <row r="563" spans="1:16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</row>
    <row r="564" spans="1:16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</row>
    <row r="565" spans="1:16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</row>
    <row r="566" spans="1:1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</row>
    <row r="567" spans="1:16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</row>
    <row r="568" spans="1:16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</row>
    <row r="569" spans="1:16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</row>
    <row r="570" spans="1:16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</row>
    <row r="571" spans="1:16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</row>
    <row r="572" spans="1:16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</row>
    <row r="573" spans="1:16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</row>
    <row r="574" spans="1:16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</row>
    <row r="575" spans="1:16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</row>
    <row r="576" spans="1:1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</row>
    <row r="577" spans="1:16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</row>
    <row r="578" spans="1:16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</row>
    <row r="579" spans="1:16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</row>
    <row r="580" spans="1:16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</row>
    <row r="581" spans="1:16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</row>
    <row r="582" spans="1:16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</row>
    <row r="583" spans="1:16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</row>
    <row r="584" spans="1:16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</row>
    <row r="585" spans="1:16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</row>
    <row r="586" spans="1:1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</row>
    <row r="587" spans="1:16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</row>
    <row r="588" spans="1:16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</row>
    <row r="589" spans="1:16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</row>
    <row r="590" spans="1:16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</row>
    <row r="591" spans="1:16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</row>
    <row r="592" spans="1:16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</row>
    <row r="593" spans="1:16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</row>
    <row r="594" spans="1:16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</row>
    <row r="595" spans="1:16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</row>
    <row r="596" spans="1:1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</row>
    <row r="597" spans="1:16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</row>
    <row r="598" spans="1:16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</row>
    <row r="599" spans="1:16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</row>
    <row r="600" spans="1:16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</row>
    <row r="601" spans="1:16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</row>
    <row r="602" spans="1:16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</row>
    <row r="603" spans="1:16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</row>
    <row r="604" spans="1:16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</row>
    <row r="605" spans="1:16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</row>
    <row r="606" spans="1:1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</row>
    <row r="607" spans="1:16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</row>
    <row r="608" spans="1:16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</row>
    <row r="609" spans="1:16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</row>
    <row r="610" spans="1:16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</row>
    <row r="611" spans="1:16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</row>
    <row r="612" spans="1:16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</row>
    <row r="613" spans="1:16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</row>
    <row r="614" spans="1:16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</row>
    <row r="615" spans="1:16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</row>
    <row r="616" spans="1:1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</row>
    <row r="617" spans="1:16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</row>
    <row r="618" spans="1:16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</row>
    <row r="619" spans="1:16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</row>
    <row r="620" spans="1:16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</row>
    <row r="621" spans="1:16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</row>
    <row r="622" spans="1:16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</row>
    <row r="623" spans="1:16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</row>
    <row r="624" spans="1:16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</row>
    <row r="625" spans="1:16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</row>
    <row r="626" spans="1:1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</row>
    <row r="627" spans="1:16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</row>
    <row r="628" spans="1:16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</row>
    <row r="629" spans="1:16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</row>
    <row r="630" spans="1:16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</row>
    <row r="631" spans="1:16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</row>
    <row r="632" spans="1:16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</row>
    <row r="633" spans="1:16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</row>
    <row r="634" spans="1:16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</row>
    <row r="635" spans="1:16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</row>
    <row r="636" spans="1:1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</row>
    <row r="637" spans="1:16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</row>
    <row r="638" spans="1:16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</row>
    <row r="639" spans="1:16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</row>
    <row r="640" spans="1:16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</row>
    <row r="641" spans="1:16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</row>
    <row r="642" spans="1:16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</row>
    <row r="643" spans="1:16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</row>
    <row r="644" spans="1:16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</row>
    <row r="645" spans="1:16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</row>
    <row r="646" spans="1:1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</row>
    <row r="647" spans="1:16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</row>
    <row r="648" spans="1:16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</row>
    <row r="649" spans="1:16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</row>
    <row r="650" spans="1:16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</row>
    <row r="651" spans="1:16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</row>
    <row r="652" spans="1:16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</row>
    <row r="653" spans="1:16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</row>
    <row r="654" spans="1:16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</row>
    <row r="655" spans="1:16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</row>
    <row r="656" spans="1:1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</row>
    <row r="657" spans="1:16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</row>
    <row r="658" spans="1:16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</row>
    <row r="659" spans="1:16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</row>
    <row r="660" spans="1:16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</row>
    <row r="661" spans="1:16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</row>
    <row r="662" spans="1:16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</row>
    <row r="663" spans="1:16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</row>
    <row r="664" spans="1:16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</row>
    <row r="665" spans="1:16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</row>
    <row r="666" spans="1:1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</row>
    <row r="667" spans="1:16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</row>
    <row r="668" spans="1:16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</row>
    <row r="669" spans="1:16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</row>
    <row r="670" spans="1:16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</row>
    <row r="671" spans="1:16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</row>
    <row r="672" spans="1:16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</row>
    <row r="673" spans="1:16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</row>
    <row r="674" spans="1:16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</row>
    <row r="675" spans="1:16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</row>
    <row r="676" spans="1:1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</row>
    <row r="677" spans="1:16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</row>
    <row r="678" spans="1:16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</row>
    <row r="679" spans="1:16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</row>
    <row r="680" spans="1:16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</row>
    <row r="681" spans="1:16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</row>
    <row r="682" spans="1:16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</row>
    <row r="683" spans="1:16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</row>
    <row r="684" spans="1:16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</row>
    <row r="685" spans="1:16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</row>
    <row r="686" spans="1:1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</row>
    <row r="687" spans="1:16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</row>
    <row r="688" spans="1:16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</row>
    <row r="689" spans="1:16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</row>
    <row r="690" spans="1:16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</row>
    <row r="691" spans="1:16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</row>
    <row r="692" spans="1:16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</row>
    <row r="693" spans="1:16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</row>
    <row r="694" spans="1:16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</row>
    <row r="695" spans="1:16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</row>
    <row r="696" spans="1:1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</row>
    <row r="697" spans="1:16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</row>
    <row r="698" spans="1:16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</row>
    <row r="699" spans="1:16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</row>
    <row r="700" spans="1:16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</row>
    <row r="701" spans="1:16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</row>
    <row r="702" spans="1:16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</row>
    <row r="703" spans="1:16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</row>
    <row r="704" spans="1:16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</row>
    <row r="705" spans="1:16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</row>
    <row r="706" spans="1:1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</row>
    <row r="707" spans="1:16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</row>
    <row r="708" spans="1:16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</row>
    <row r="709" spans="1:16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</row>
    <row r="710" spans="1:16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</row>
    <row r="711" spans="1:16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</row>
    <row r="712" spans="1:16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</row>
    <row r="713" spans="1:16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</row>
    <row r="714" spans="1:16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</row>
    <row r="715" spans="1:16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</row>
    <row r="716" spans="1:1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</row>
    <row r="717" spans="1:16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</row>
    <row r="718" spans="1:16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</row>
    <row r="719" spans="1:16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</row>
    <row r="720" spans="1:16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</row>
    <row r="721" spans="1:16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</row>
    <row r="722" spans="1:16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</row>
    <row r="723" spans="1:16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</row>
    <row r="724" spans="1:16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</row>
    <row r="725" spans="1:16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</row>
    <row r="726" spans="1:1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</row>
    <row r="727" spans="1:16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</row>
    <row r="728" spans="1:16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</row>
    <row r="729" spans="1:16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</row>
    <row r="730" spans="1:16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</row>
    <row r="731" spans="1:16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</row>
    <row r="732" spans="1:16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</row>
    <row r="733" spans="1:16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</row>
    <row r="734" spans="1:16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</row>
    <row r="735" spans="1:16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</row>
    <row r="736" spans="1:1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</row>
    <row r="737" spans="1:16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</row>
    <row r="738" spans="1:16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</row>
    <row r="739" spans="1:16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</row>
    <row r="740" spans="1:16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</row>
    <row r="741" spans="1:16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</row>
    <row r="742" spans="1:16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</row>
    <row r="743" spans="1:16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</row>
    <row r="744" spans="1:16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</row>
    <row r="745" spans="1:16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</row>
    <row r="746" spans="1:1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</row>
    <row r="747" spans="1:16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</row>
    <row r="748" spans="1:16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</row>
    <row r="749" spans="1:16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</row>
    <row r="750" spans="1:16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</row>
    <row r="751" spans="1:16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</row>
    <row r="752" spans="1:16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</row>
    <row r="753" spans="1:16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</row>
    <row r="754" spans="1:16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</row>
    <row r="755" spans="1:16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</row>
    <row r="756" spans="1:1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</row>
    <row r="757" spans="1:16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</row>
    <row r="758" spans="1:16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</row>
    <row r="759" spans="1:16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</row>
    <row r="760" spans="1:16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</row>
    <row r="761" spans="1:16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</row>
    <row r="762" spans="1:16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</row>
    <row r="763" spans="1:16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</row>
    <row r="764" spans="1:16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</row>
    <row r="765" spans="1:16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</row>
    <row r="766" spans="1:1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</row>
    <row r="767" spans="1:16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</row>
    <row r="768" spans="1:16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</row>
    <row r="769" spans="1:16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</row>
    <row r="770" spans="1:16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</row>
    <row r="771" spans="1:16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</row>
    <row r="772" spans="1:16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</row>
    <row r="773" spans="1:16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</row>
    <row r="774" spans="1:16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</row>
    <row r="775" spans="1:16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</row>
    <row r="776" spans="1:1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</row>
    <row r="777" spans="1:16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</row>
    <row r="778" spans="1:16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</row>
    <row r="779" spans="1:16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</row>
    <row r="780" spans="1:16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</row>
    <row r="781" spans="1:16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</row>
    <row r="782" spans="1:16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</row>
    <row r="783" spans="1:16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</row>
    <row r="784" spans="1:16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</row>
    <row r="785" spans="1:16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</row>
    <row r="786" spans="1:1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</row>
    <row r="787" spans="1:16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</row>
    <row r="788" spans="1:16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</row>
    <row r="789" spans="1:16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</row>
    <row r="790" spans="1:16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</row>
    <row r="791" spans="1:16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</row>
    <row r="792" spans="1:16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</row>
    <row r="793" spans="1:16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</row>
    <row r="794" spans="1:16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</row>
    <row r="795" spans="1:16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</row>
    <row r="796" spans="1:1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</row>
    <row r="797" spans="1:16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</row>
    <row r="798" spans="1:16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</row>
    <row r="799" spans="1:16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</row>
    <row r="800" spans="1:16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</row>
    <row r="801" spans="1:16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</row>
    <row r="802" spans="1:16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</row>
    <row r="803" spans="1:16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</row>
    <row r="804" spans="1:16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</row>
    <row r="805" spans="1:16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</row>
    <row r="806" spans="1:1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</row>
    <row r="807" spans="1:16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</row>
    <row r="808" spans="1:16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</row>
    <row r="809" spans="1:16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</row>
    <row r="810" spans="1:16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</row>
    <row r="811" spans="1:16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</row>
    <row r="812" spans="1:16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</row>
    <row r="813" spans="1:16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</row>
    <row r="814" spans="1:16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</row>
    <row r="815" spans="1:16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</row>
    <row r="816" spans="1:1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</row>
    <row r="817" spans="1:16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</row>
    <row r="818" spans="1:16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</row>
    <row r="819" spans="1:16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</row>
    <row r="820" spans="1:16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</row>
    <row r="821" spans="1:16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</row>
    <row r="822" spans="1:16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</row>
    <row r="823" spans="1:16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</row>
    <row r="824" spans="1:16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</row>
    <row r="825" spans="1:16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</row>
    <row r="826" spans="1:1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</row>
    <row r="827" spans="1:16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</row>
    <row r="828" spans="1:16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</row>
    <row r="829" spans="1:16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</row>
    <row r="830" spans="1:16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</row>
    <row r="831" spans="1:16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</row>
    <row r="832" spans="1:16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</row>
    <row r="833" spans="1:16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</row>
    <row r="834" spans="1:16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</row>
    <row r="835" spans="1:16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</row>
    <row r="836" spans="1:1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</row>
    <row r="837" spans="1:16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</row>
    <row r="838" spans="1:16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</row>
    <row r="839" spans="1:16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</row>
    <row r="840" spans="1:16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</row>
    <row r="841" spans="1:16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</row>
    <row r="842" spans="1:16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</row>
    <row r="843" spans="1:16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</row>
    <row r="844" spans="1:16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</row>
    <row r="845" spans="1:16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</row>
    <row r="846" spans="1:1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</row>
    <row r="847" spans="1:16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</row>
    <row r="848" spans="1:16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</row>
    <row r="849" spans="1:16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</row>
    <row r="850" spans="1:16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</row>
    <row r="851" spans="1:16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</row>
    <row r="852" spans="1:16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</row>
    <row r="853" spans="1:16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</row>
    <row r="854" spans="1:16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</row>
    <row r="855" spans="1:16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</row>
    <row r="856" spans="1:1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</row>
    <row r="857" spans="1:16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</row>
    <row r="858" spans="1:16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</row>
    <row r="859" spans="1:16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</row>
    <row r="860" spans="1:16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</row>
    <row r="861" spans="1:16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</row>
    <row r="862" spans="1:16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</row>
    <row r="863" spans="1:16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</row>
    <row r="864" spans="1:16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</row>
    <row r="865" spans="1:16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</row>
    <row r="866" spans="1:1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</row>
    <row r="867" spans="1:16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</row>
    <row r="868" spans="1:16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</row>
    <row r="869" spans="1:16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</row>
    <row r="870" spans="1:16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</row>
    <row r="871" spans="1:16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</row>
    <row r="872" spans="1:16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</row>
    <row r="873" spans="1:16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</row>
    <row r="874" spans="1:16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</row>
    <row r="875" spans="1:16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</row>
    <row r="876" spans="1:1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</row>
    <row r="877" spans="1:16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</row>
    <row r="878" spans="1:16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</row>
    <row r="879" spans="1:16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</row>
    <row r="880" spans="1:16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</row>
    <row r="881" spans="1:16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</row>
    <row r="882" spans="1:16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</row>
    <row r="883" spans="1:16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</row>
    <row r="884" spans="1:16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</row>
    <row r="885" spans="1:16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</row>
    <row r="886" spans="1:1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</row>
    <row r="887" spans="1:16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</row>
    <row r="888" spans="1:16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</row>
    <row r="889" spans="1:16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</row>
    <row r="890" spans="1:16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</row>
    <row r="891" spans="1:16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</row>
    <row r="892" spans="1:16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</row>
    <row r="893" spans="1:16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</row>
    <row r="894" spans="1:16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</row>
    <row r="895" spans="1:16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</row>
    <row r="896" spans="1:1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</row>
    <row r="897" spans="1:16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</row>
    <row r="898" spans="1:16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</row>
    <row r="899" spans="1:16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</row>
    <row r="900" spans="1:16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</row>
    <row r="901" spans="1:16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</row>
    <row r="902" spans="1:16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</row>
    <row r="903" spans="1:16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</row>
    <row r="904" spans="1:16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</row>
    <row r="905" spans="1:16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</row>
    <row r="906" spans="1:1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</row>
    <row r="907" spans="1:16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</row>
    <row r="908" spans="1:16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</row>
    <row r="909" spans="1:16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</row>
    <row r="910" spans="1:16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</row>
    <row r="911" spans="1:16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</row>
    <row r="912" spans="1:16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</row>
    <row r="913" spans="1:16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</row>
    <row r="914" spans="1:16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</row>
    <row r="915" spans="1:16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</row>
    <row r="916" spans="1:1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</row>
    <row r="917" spans="1:16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</row>
    <row r="918" spans="1:16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</row>
    <row r="919" spans="1:16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</row>
    <row r="920" spans="1:16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</row>
    <row r="921" spans="1:16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</row>
    <row r="922" spans="1:16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</row>
    <row r="923" spans="1:16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</row>
    <row r="924" spans="1:16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</row>
    <row r="925" spans="1:16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</row>
    <row r="926" spans="1:1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</row>
    <row r="927" spans="1:16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</row>
    <row r="928" spans="1:16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</row>
    <row r="929" spans="1:16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</row>
    <row r="930" spans="1:16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</row>
    <row r="931" spans="1:16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</row>
    <row r="932" spans="1:16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</row>
    <row r="933" spans="1:16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</row>
    <row r="934" spans="1:16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</row>
    <row r="935" spans="1:16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</row>
    <row r="936" spans="1:1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</row>
    <row r="937" spans="1:16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</row>
    <row r="938" spans="1:16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</row>
    <row r="939" spans="1:16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</row>
    <row r="940" spans="1:16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</row>
    <row r="941" spans="1:16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</row>
    <row r="942" spans="1:16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</row>
    <row r="943" spans="1:16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</row>
    <row r="944" spans="1:16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</row>
    <row r="945" spans="1:16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</row>
    <row r="946" spans="1:1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</row>
    <row r="947" spans="1:16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</row>
    <row r="948" spans="1:16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</row>
    <row r="949" spans="1:16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</row>
    <row r="950" spans="1:16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</row>
    <row r="951" spans="1:16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</row>
    <row r="952" spans="1:16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</row>
    <row r="953" spans="1:16">
      <c r="A953" s="8"/>
      <c r="B953" s="8"/>
      <c r="C953" s="8"/>
    </row>
    <row r="954" spans="1:16">
      <c r="A954" s="8"/>
      <c r="B954" s="8"/>
      <c r="C954" s="8"/>
    </row>
    <row r="955" spans="1:16">
      <c r="A955" s="8"/>
      <c r="B955" s="8"/>
      <c r="C955" s="8"/>
    </row>
    <row r="956" spans="1:16">
      <c r="A956" s="8"/>
      <c r="B956" s="8"/>
      <c r="C956" s="8"/>
    </row>
    <row r="957" spans="1:16">
      <c r="A957" s="8"/>
      <c r="B957" s="8"/>
      <c r="C957" s="8"/>
    </row>
  </sheetData>
  <mergeCells count="4">
    <mergeCell ref="D2:O2"/>
    <mergeCell ref="C20:O20"/>
    <mergeCell ref="D10:O10"/>
    <mergeCell ref="C27:O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затраты</vt:lpstr>
      <vt:lpstr>ЗП команды</vt:lpstr>
      <vt:lpstr>ФМ</vt:lpstr>
      <vt:lpstr>РасчетОкупаемости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2022-12-20T21:26:17Z</dcterms:modified>
</cp:coreProperties>
</file>